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 firstSheet="9" activeTab="12"/>
  </bookViews>
  <sheets>
    <sheet name="Página Inicial" sheetId="1" r:id="rId1"/>
    <sheet name="Concursos Públicos" sheetId="2" r:id="rId2"/>
    <sheet name="Seleções Públicas" sheetId="3" r:id="rId3"/>
    <sheet name="PGM Procurador" sheetId="6" r:id="rId4"/>
    <sheet name="SEDUC Diversos" sheetId="7" r:id="rId5"/>
    <sheet name="EMPREL - Analistas" sheetId="8" r:id="rId6"/>
    <sheet name="Reciprev - Diversos" sheetId="9" r:id="rId7"/>
    <sheet name="SEMUL - Analistas" sheetId="10" r:id="rId8"/>
    <sheet name="SESAU 2024 Diversos" sheetId="11" r:id="rId9"/>
    <sheet name="SP  SEPLAGTDSEDUCSEINFRASESANGA" sheetId="12" r:id="rId10"/>
    <sheet name="SP SEPUL" sheetId="13" r:id="rId11"/>
    <sheet name="SP SESP" sheetId="14" r:id="rId12"/>
    <sheet name="SP SEMUL SESEC" sheetId="15" r:id="rId13"/>
    <sheet name="SP SEPE" sheetId="16" r:id="rId14"/>
    <sheet name="SP SEDUC Diversos" sheetId="17" r:id="rId15"/>
    <sheet name="SP SEDA 2025" sheetId="18" r:id="rId16"/>
    <sheet name="SP SEDA 2026" sheetId="19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<sst xmlns="http://schemas.openxmlformats.org/spreadsheetml/2006/main" count="661" uniqueCount="329">
  <si>
    <t>Atualizado em :</t>
  </si>
  <si>
    <t>CONCURSOS VIGENTES</t>
  </si>
  <si>
    <t>Término da Vigência:</t>
  </si>
  <si>
    <t>PROCURADORIA GERAL DO MUNICÍPIO</t>
  </si>
  <si>
    <t xml:space="preserve">Link de Informações do Concurso: </t>
  </si>
  <si>
    <t>PROCURADOR JUDICIAL MUNICIPAL</t>
  </si>
  <si>
    <t>* podendo prorrogar + 2 anos</t>
  </si>
  <si>
    <t>SECRETARIA DE EDUCAÇÃO</t>
  </si>
  <si>
    <t>PROFESSOR I E PROFESSOR II</t>
  </si>
  <si>
    <t>EMPRESA MUNICIPAL DE INFORMÁTICA</t>
  </si>
  <si>
    <t>ANALISTA DE INFRAESTRUTURA E SUPORTE E ANALISTA DE SISTEMAS</t>
  </si>
  <si>
    <t>RECIPREV - AUTARQUIA MUNICIPAL DE PREVIDÊNCIA E ASSISTÊNCIA À SAÚDE DOS SERVIDORES DO RECIFE</t>
  </si>
  <si>
    <t>ASSISTENTE, TÉCNICO E ANALISTA DE PREVIDÊNCIA E ASSISTÊNCIA À SAÚDE</t>
  </si>
  <si>
    <t>SECRETARIA DA MULHER</t>
  </si>
  <si>
    <t>DIVERSOS CARGOS: NÍVEL SUPERIOR</t>
  </si>
  <si>
    <t>AUXILIAR DE DESENVOLVIMENTO INFANTIL E NUTRICIONISTA ESCOLAR</t>
  </si>
  <si>
    <t>SECRETARIA DE SAÚDE</t>
  </si>
  <si>
    <t>DIVERSOS CARGOS: NÍVEL MÉDIO, NÍVEL TÉCNICO E NÍVEL SUPERIOR</t>
  </si>
  <si>
    <t>AGENTE COMUNITÁRIO DE SAÚDE</t>
  </si>
  <si>
    <t>Concurso em andamento</t>
  </si>
  <si>
    <t>AGENTE DE APOIO AO DESENVOLVIMENTO ESCOLAR ESPECIAL - AADEE</t>
  </si>
  <si>
    <t>SELEÇÕES EM ANDAMENTO</t>
  </si>
  <si>
    <t>SECRETARIA DE ESPORTES</t>
  </si>
  <si>
    <t xml:space="preserve">Link de Informações da Seleção: </t>
  </si>
  <si>
    <t>COORDENADOR PEGAGÓGICO, PROFESSOR EDUCAÇÃO FÍSICA I E II</t>
  </si>
  <si>
    <t>SECRETARIA DA MULHER E SECRETARIA DE SEGURANÇA CIDADÃ</t>
  </si>
  <si>
    <t>DIVERSOS CARGOS</t>
  </si>
  <si>
    <t>SECRETARIA DE PLANEJAMENTO, GESTÃO E TRANSFORMAÇÃO DIGITAL E SECRETARIA EXECUTIVA DE PARCERIAS ESTRATÉGICAS</t>
  </si>
  <si>
    <t>ANALISTA DE CONCESSÕES PÚBLICAS - DIVERSAS ESPECIALIDADES</t>
  </si>
  <si>
    <t>ASSISTENTE EM ACESSIBILIDADE, ASSISTENTE SOCIAL EDUCACIONAL E PSOCÓLOGO</t>
  </si>
  <si>
    <t>AGENTE ADMINISTRATIVO ESCOLAR, AGENTE DE APOIO AO DESENVOLVIMENTO ESCOLAR ESPECIAL</t>
  </si>
  <si>
    <t xml:space="preserve">SECRETARIA EXECUTIVA DE DEFESA DOS ANIMAIS E SECRETARIA DE ADMINISTRAÇÃO                                        
</t>
  </si>
  <si>
    <t>ANALISTA, TÉCNICO E AUXILIAR EM SAÚDE ANIMAL</t>
  </si>
  <si>
    <t xml:space="preserve">SECRETARIA EXECUTIVA DE DEFESA DOS ANIMAIS E SECRETARIA DE ADMINISTRAÇÃO </t>
  </si>
  <si>
    <t>CONCURSO PÚBLICO</t>
  </si>
  <si>
    <t>ÓRGÃO: PROCURADORIA GERAL DO MUNICÍPIO</t>
  </si>
  <si>
    <t>HOMOLOGADO: 17/06/2023</t>
  </si>
  <si>
    <t>CARGO</t>
  </si>
  <si>
    <t>CÓDIGO</t>
  </si>
  <si>
    <t>VAGAS PREVISTAS</t>
  </si>
  <si>
    <t>TOTAL DE HABILITADOS</t>
  </si>
  <si>
    <t>CONVOCAÇÕES</t>
  </si>
  <si>
    <t>CARGOS OCUPADOS</t>
  </si>
  <si>
    <t>Ampla Concorrência</t>
  </si>
  <si>
    <t>PCD</t>
  </si>
  <si>
    <t>TOTAL</t>
  </si>
  <si>
    <t>Procurador Judicial Municipal</t>
  </si>
  <si>
    <t>-</t>
  </si>
  <si>
    <t>ÓRGÃO: SECRETARIA DE EDUCAÇÃO</t>
  </si>
  <si>
    <t>CONCURSO PÚBLICO EDITAL Nº 1/2023</t>
  </si>
  <si>
    <t>HOMOLOGADO: 21/11/2023</t>
  </si>
  <si>
    <t>PPNI</t>
  </si>
  <si>
    <t>Professor I</t>
  </si>
  <si>
    <t>Lista Finalizada/ 130 candidatos final de fila nomeados</t>
  </si>
  <si>
    <t>Professor II - Todas as Disciplinas</t>
  </si>
  <si>
    <t>Professor II - Disciplina:Artes</t>
  </si>
  <si>
    <t>Professor II - Disciplina: Ciências</t>
  </si>
  <si>
    <t>Lista Finalizada / 7 candidatos ampla final de fila nomeados</t>
  </si>
  <si>
    <t>Professor II - Disciplina: Educação Física</t>
  </si>
  <si>
    <t>Professor II - Disciplina: Geografia</t>
  </si>
  <si>
    <t>Professor II - Disciplina: História</t>
  </si>
  <si>
    <t>Lista Finalizada / 6 candidatos ampla e 1 PPNI final de fila foram nomeados</t>
  </si>
  <si>
    <t>Professor II - Disciplina: Língua Inglesa</t>
  </si>
  <si>
    <t>Professor II - Disciplina: Língua Portuguesa</t>
  </si>
  <si>
    <t>Lista Finalizada / 4 Candidatos ampla e 1 candidato PPNI final de fila foram nomeados</t>
  </si>
  <si>
    <t>Professor II - Disciplina: Matemática</t>
  </si>
  <si>
    <t>Lista Finalizada / 6 candidatos ampla final de fila nomeados</t>
  </si>
  <si>
    <t>CONCURSO PÚBLICO EDITAL Nº 001/2024</t>
  </si>
  <si>
    <t>HOMOLOGADO: 01/07/2025</t>
  </si>
  <si>
    <t>Auxiliar de Desenvolvimento Infantil - ADI</t>
  </si>
  <si>
    <t>**Lista Finalizada / 27 candidatos final de fila nomeados</t>
  </si>
  <si>
    <t>Nutricionista Escolar 40h</t>
  </si>
  <si>
    <t>Agente de Apoio ao Desenvolvimento Especial - AADEE</t>
  </si>
  <si>
    <t>ÓRGÃO: EMPREL</t>
  </si>
  <si>
    <t>HOMOLOGADO: 10/10/2023</t>
  </si>
  <si>
    <t>VAGAS PREENCHIDAS</t>
  </si>
  <si>
    <t>Analista de Infraestrutura e Suporte - Todas Especialidades</t>
  </si>
  <si>
    <t>Analista de Infraestrutura e Suporte - Especialidade: Banco de Dados</t>
  </si>
  <si>
    <t>Analista de Infraestrutura e Suporte - Especialidade: Redes</t>
  </si>
  <si>
    <t>Analista de Infraestrutura e Suporte - Especialidade: Softwares Básicos</t>
  </si>
  <si>
    <t>Analista de Sistemas</t>
  </si>
  <si>
    <t>ÓRGÃO: AUTARQUIA MUNICIPAL DE PREVIDÊNCIA E ASSISTÊNCIA À SAÚDE DOS SERVIDORES</t>
  </si>
  <si>
    <t>HOMOLOGADO: 01/04/2024</t>
  </si>
  <si>
    <t>Assistente de Previdência e Assistência à Saúde</t>
  </si>
  <si>
    <t>Técnico de Previdência e Assistência à Saúde - Todas as Especialidades</t>
  </si>
  <si>
    <t>Técnico de Previdência e Assistência à Saúde - Contabilidade</t>
  </si>
  <si>
    <t>Técnico de Previdência e Assistência à Saúde - Informática</t>
  </si>
  <si>
    <t>Analista de Previdência e Assistência à Saúde - Todas as Especialidades</t>
  </si>
  <si>
    <t>Analista de Previdência e Assistência à Saúde - Administrativa</t>
  </si>
  <si>
    <t>Analista de Previdência e Assistência à Saúde - Arquivologia</t>
  </si>
  <si>
    <t>Analista de Previdência e Assistência à Saúde - Assistência Social</t>
  </si>
  <si>
    <t>Analista de Previdência e Assistência à Saúde - Ciência Atuarial</t>
  </si>
  <si>
    <t>Analista de Previdência e Assistência à Saúde - Contabilidade</t>
  </si>
  <si>
    <t>Analista de Previdência e Assistência à Saúde - Informática</t>
  </si>
  <si>
    <t>ÓRGÃO: SECRETARIA DA MULHER</t>
  </si>
  <si>
    <t>HOMOLOGADO: 12/04/2025</t>
  </si>
  <si>
    <t>Analista de Promoção dos Direitos das Mulheres - Assistente Social</t>
  </si>
  <si>
    <t>Analista de Promoção dos Direitos das Mulheres - Psicóloga</t>
  </si>
  <si>
    <t>Analista de Promoção dos Direitos das Mulheres - Advogada</t>
  </si>
  <si>
    <t>Analista de Promoção dos Direitos das Mulheres - Pedagoga</t>
  </si>
  <si>
    <t>Analista de Promoção dos Direitos das Mulheres - Ciências Sociais</t>
  </si>
  <si>
    <t>Analista de Promoção dos Direitos das Mulheres - Educadora Social</t>
  </si>
  <si>
    <t>Analista de Promoção dos Direitos das Mulheres - Arte Educadora</t>
  </si>
  <si>
    <t>ÓRGÃO: SECRETARIA DA SAÚDE</t>
  </si>
  <si>
    <t>CONCURSO PÚBLICO Nº 01/2024</t>
  </si>
  <si>
    <t>HOMOLOGADO: 29/06/2024</t>
  </si>
  <si>
    <t>OBSERVAÇÕES</t>
  </si>
  <si>
    <t>Agente de Saúde Ambiental e Combate às Endemias - ASACE 40h</t>
  </si>
  <si>
    <t>Agente de Redução de Danos 30h</t>
  </si>
  <si>
    <t>Auxiliar em Saúde Bucal 30h</t>
  </si>
  <si>
    <t>Auxiliar em Saúde Bucal 40h</t>
  </si>
  <si>
    <t>Técnico de Enfermagem 30h</t>
  </si>
  <si>
    <t>Técnico de Enfermagem 40h</t>
  </si>
  <si>
    <t>Técnico de Laboratório Análises Clinicas 30h</t>
  </si>
  <si>
    <t>Técnico de Laboratório Citotécnico 30h</t>
  </si>
  <si>
    <t>Técnico em Histopatologia 30h</t>
  </si>
  <si>
    <t>Técnico em Saneamento 30h</t>
  </si>
  <si>
    <t>Técnico Segurança do Trabalho 30h</t>
  </si>
  <si>
    <t>Assistente Social 20h</t>
  </si>
  <si>
    <t>Assistente Social 30h</t>
  </si>
  <si>
    <t>Cirurgião Dentista 40h</t>
  </si>
  <si>
    <t>Cirurgião Dentista 20h</t>
  </si>
  <si>
    <t>Cirurgião Dentista 20h - Disfunção Têmporo - Mandibular e Dorofacial</t>
  </si>
  <si>
    <t>Cirurgião Dentista 20h- Pacientes com Necessidades Especiais</t>
  </si>
  <si>
    <t>Enfermeiro 40h</t>
  </si>
  <si>
    <t>Enfermeiro 40h - USF</t>
  </si>
  <si>
    <t>Enfermeiro 40h - Obstetra/Saúde da Mulher</t>
  </si>
  <si>
    <t>Farmacêutico 30h</t>
  </si>
  <si>
    <t>Farmacêutico 40h</t>
  </si>
  <si>
    <t>Fisioterapeuta 20h</t>
  </si>
  <si>
    <t>Fisioterapeuta 30h</t>
  </si>
  <si>
    <t>Fonoaudiólogo 30h - Todas as Especialidades</t>
  </si>
  <si>
    <t>Fonoaudiólogo 30h</t>
  </si>
  <si>
    <t>Fonoaudiólogo Infantil 30h</t>
  </si>
  <si>
    <t>Fonoaudiólogo 40h</t>
  </si>
  <si>
    <t>Médico 20h - Todas as Especialidades</t>
  </si>
  <si>
    <t>Médico 20h - Alergia e Imunologia</t>
  </si>
  <si>
    <t>Médico 20h - Alergia e Imunologia Pediátrica</t>
  </si>
  <si>
    <t>Médico 20h - Anestesiologia</t>
  </si>
  <si>
    <t>Médico 20h - Angiologia</t>
  </si>
  <si>
    <t>Médico 20h - Cardiologia</t>
  </si>
  <si>
    <t>Médico 20h - Citopatologia</t>
  </si>
  <si>
    <t>Médico 20h - Cardiologia Pediátrica</t>
  </si>
  <si>
    <t>Médico 20h - Clínica Médica</t>
  </si>
  <si>
    <t>Médico 20h - Dermatologia</t>
  </si>
  <si>
    <t>Médico 20h - Imaginologia Pediátrica</t>
  </si>
  <si>
    <t>Médico 20h - Endocrinologia e Metabologia</t>
  </si>
  <si>
    <t>Médico 20h - Ergometria</t>
  </si>
  <si>
    <t>Médico 20h - Gastroenterologia Pediátrica</t>
  </si>
  <si>
    <t>Médico 20h - Geriatria</t>
  </si>
  <si>
    <t>Médico 20h - Ginecologia e Obstetrícia</t>
  </si>
  <si>
    <t>Médico 20h - Homeopatia</t>
  </si>
  <si>
    <t>Médico 20h - Medicina do Adolescente</t>
  </si>
  <si>
    <t>Médico 20h - Neurologia Pediátrica</t>
  </si>
  <si>
    <t>Lista Finalizada. Nomeado 1 final de fila</t>
  </si>
  <si>
    <t>Médico 20h - Oftalmologia Cirurgica</t>
  </si>
  <si>
    <t>Médico 20h - Medicina Física e Reabilitação</t>
  </si>
  <si>
    <t>Médico 20h - Pediatria</t>
  </si>
  <si>
    <t>Médico 20h - Perícias Médicas</t>
  </si>
  <si>
    <t>Médico 20h - Pneumologia</t>
  </si>
  <si>
    <t>Médico 20h - Proctologia</t>
  </si>
  <si>
    <t>Médico 20h - Psiquiatria</t>
  </si>
  <si>
    <t>Médico 20h - Psiquiatria Infancia e Adolescencia</t>
  </si>
  <si>
    <t>Lista Finalizada</t>
  </si>
  <si>
    <t>Médico 20h - Reumatologia</t>
  </si>
  <si>
    <t>Médico 20h - Ortopedia e Traumatologia</t>
  </si>
  <si>
    <t>Médico 20h - Hematologia</t>
  </si>
  <si>
    <t>Médico 20h - Nefrologia</t>
  </si>
  <si>
    <t>Médico 20h - Neonatologia</t>
  </si>
  <si>
    <t>Médico 20h - Cirurgia Geral</t>
  </si>
  <si>
    <t>Médico do Trabalho 20h</t>
  </si>
  <si>
    <t>Médico de Familia e Comunidade 40h</t>
  </si>
  <si>
    <t>Nutricionista 30h</t>
  </si>
  <si>
    <t>Nutricionista 40h</t>
  </si>
  <si>
    <t>Profissional de Educação Física 30h</t>
  </si>
  <si>
    <t>Psicólogo 30h</t>
  </si>
  <si>
    <t>Psicólogo 40h</t>
  </si>
  <si>
    <t>Psicólogo Infantil 30h</t>
  </si>
  <si>
    <t>Sanitarista 40h</t>
  </si>
  <si>
    <t>Terapeuta Ocupacional 20h</t>
  </si>
  <si>
    <t>Terapeuta Ocupacional 30h</t>
  </si>
  <si>
    <t>Terapeuta Ocupacional 30h - Infantil</t>
  </si>
  <si>
    <t>SELEÇÃO PÚBLICA Nº 01/2024</t>
  </si>
  <si>
    <t>HOMOLOGADO: 25/05/2024</t>
  </si>
  <si>
    <t>Agente Comunitário de Saúde - ACS - Todos os Distritos</t>
  </si>
  <si>
    <t>Distrito Sanitário I</t>
  </si>
  <si>
    <t>Distrito Sanitário II</t>
  </si>
  <si>
    <t>Distrito Sanitário III</t>
  </si>
  <si>
    <t>Distrito Sanitário IV</t>
  </si>
  <si>
    <t>Distrito Sanitário V</t>
  </si>
  <si>
    <t>Distrito Sanitário VI</t>
  </si>
  <si>
    <t>Distrito Sanitário VII</t>
  </si>
  <si>
    <t>Distrito Sanitário VIII</t>
  </si>
  <si>
    <t>SELEÇÃO SIMPLIFICADA</t>
  </si>
  <si>
    <t xml:space="preserve">ÓRGÃO: SECRETARIA DE EDUCAÇÃO, SECRETARIA DE INFRAESTRUTURA, SECRETARIA DE SANEAMENTO, GABINETE DE PROJETOS ESPECIAIS, AUTARQUIA DE URBANIZAÇÃO DO RECIFE, AUTARQUIA DE MANUTENÇÃO E LIMPEZA URBANA 						
</t>
  </si>
  <si>
    <t>HOMOLOGADO: 13/07/2023</t>
  </si>
  <si>
    <t>Agente Administrativo</t>
  </si>
  <si>
    <t>916/4126</t>
  </si>
  <si>
    <t>Analista de Gestão Contábil</t>
  </si>
  <si>
    <t>Analista Jurídico</t>
  </si>
  <si>
    <t>934/4150/61180</t>
  </si>
  <si>
    <t>Analista de Gestão Social - Todas as Especialidades</t>
  </si>
  <si>
    <t>Analista de Gestão Social - Assistente Social</t>
  </si>
  <si>
    <t>4136/61170</t>
  </si>
  <si>
    <t>Analista de Gestão Social - Pedagogo</t>
  </si>
  <si>
    <t>Analista de Gestão Social - Psicologo</t>
  </si>
  <si>
    <t>Analista de Gestão Social - Sociologo</t>
  </si>
  <si>
    <t>Analista de Gestão Administrativa - Todas as Especialidades</t>
  </si>
  <si>
    <t>924/925/4134/61169</t>
  </si>
  <si>
    <t>Analista de Gestão Administrativa - Administração</t>
  </si>
  <si>
    <t>Analista de Gestão Administrativa - Administração/Folha de Pagamento</t>
  </si>
  <si>
    <t>Analista de Gestão Administrativa - Administração Geral e Financeira</t>
  </si>
  <si>
    <t>Analista de Gestão Administrativa - Gestão de Contratos e Projetos</t>
  </si>
  <si>
    <t>Analista de Gestão Administrativa - Tecnologia da Informação</t>
  </si>
  <si>
    <t>Analista de Obras e Projetos - Todas as Especialidades</t>
  </si>
  <si>
    <t>926/927/928/929/930/932/933/4140/4141/4143/4144/4145/41/46/41/47/4148/4149/61171/61172/61175/61176/61177/61178/61179</t>
  </si>
  <si>
    <t>Analista de Obras e Projetos - Arquiteto</t>
  </si>
  <si>
    <t>Analista de Obras e Projetos - Arquiteto/Especialista em Sistema Viário</t>
  </si>
  <si>
    <t>Analista de Obras e Projetos - Arquiteto Luminotécnico</t>
  </si>
  <si>
    <t>Analista de Obras e Projetos - Arquiteto Urbanismo e Paisagismo</t>
  </si>
  <si>
    <t>Analista de Obras e Projetos - Engenheiro Agrônomo/Ambiental/Florestal</t>
  </si>
  <si>
    <t>Analista de Obras e Projetos - Engenheiro Avaliador/Negociador</t>
  </si>
  <si>
    <t>Analista de Obras e Projetos - Engenheiro Civil</t>
  </si>
  <si>
    <t>Analista de Obras e Projetos - Engenheiro Civil/Especialista em Cálculo Estrutural</t>
  </si>
  <si>
    <t>Analista de Obras e Projetos - Engenheiro Civil/Especialista em Geotecnia</t>
  </si>
  <si>
    <t>Analista de Obras e Projetos - Engenheiro Civil/Especialista em Pavimentação e Drenagem</t>
  </si>
  <si>
    <t>Analista de Obras e Projetos - Engenheiro Civil/Orçamentista</t>
  </si>
  <si>
    <t>Analista de Obras e Projetos - Engenheiro Civil ou de Produção com Ênfase em Planejamento</t>
  </si>
  <si>
    <t>Analista de Obras e Projetos - Engenheiro de Segurança do Trabalho</t>
  </si>
  <si>
    <t>Analista de Obras e Projetos - Engenheiro Eletrônico</t>
  </si>
  <si>
    <t>Analista de Obras e Projetos - Engenheiro Especialista em Instalações Hidrossanitárias</t>
  </si>
  <si>
    <t>Assistente Técnico - Todas as Especialidades</t>
  </si>
  <si>
    <t>918/919/920/921/922/923/4127/4129/4130/4131/4132/61165/61166/61167</t>
  </si>
  <si>
    <t>Assistente Técnico - Administração</t>
  </si>
  <si>
    <t>Assistente Técnico - Contabilidade</t>
  </si>
  <si>
    <t>Assistente Técnico - Laboratório de Engenharia/Pavimentação</t>
  </si>
  <si>
    <t>Assistente Técnico - Técnico Ambiental</t>
  </si>
  <si>
    <t>Assistente Técnico - Técnico em Edificações</t>
  </si>
  <si>
    <t>Assistente Técnico - Técnico em Eletrônica</t>
  </si>
  <si>
    <t>Assistente Técnico - Técnico em Geoprocessamento</t>
  </si>
  <si>
    <t>Assistente Técnico - Técnico em Segurança do Trabalho</t>
  </si>
  <si>
    <t>Assistente Técnico - Tecnologia da Informação</t>
  </si>
  <si>
    <t>ÓRGÃO: SECRETARIA DE POLÍTICA URBANA E LICENCIAMENTO</t>
  </si>
  <si>
    <t>HOMOLOGADO: 23/02/2024</t>
  </si>
  <si>
    <t>Assistente Técnico em Geoprocessamento - Técnico ou Tecnólogo em Geoprocessamento, Cartografia, Topografia e Geodésia</t>
  </si>
  <si>
    <t>---</t>
  </si>
  <si>
    <t>Analista de Cartografia - Engenheiro Cartófrago</t>
  </si>
  <si>
    <t>Analista de Projetos de Engenharia Civil - Engenheiro Civil</t>
  </si>
  <si>
    <t>Analista Jurídico - Advogado</t>
  </si>
  <si>
    <t>ÓRGÃO: SECRETARIA DE ESPORTES</t>
  </si>
  <si>
    <t>HOMOLOGADO: 28/06/2024</t>
  </si>
  <si>
    <t>Coordenador Pedagógico</t>
  </si>
  <si>
    <t>00149</t>
  </si>
  <si>
    <t>Professor II - Todas as Especialidades</t>
  </si>
  <si>
    <t>Professor II - Atletismo</t>
  </si>
  <si>
    <t>Professor II - Atletismo Paralímpico</t>
  </si>
  <si>
    <t>Professor II - Badminton/Paradminton</t>
  </si>
  <si>
    <t>Professor II - Ballet</t>
  </si>
  <si>
    <t>Professor II - Basquete</t>
  </si>
  <si>
    <t>Professor II - Bocha Paralímpica</t>
  </si>
  <si>
    <t>Professor II - Corrida de Rua</t>
  </si>
  <si>
    <t>Professor II - Crosstraining</t>
  </si>
  <si>
    <t>Professor II - Dança</t>
  </si>
  <si>
    <t>Professor II - Futebol de Campo</t>
  </si>
  <si>
    <t>Professor II - Futsal</t>
  </si>
  <si>
    <t>Professor II - Ginástica Artística</t>
  </si>
  <si>
    <t>Professor II - Ginástica Rítmica</t>
  </si>
  <si>
    <t>Professor II - Goalball</t>
  </si>
  <si>
    <t>Professor II - Hidroginástica</t>
  </si>
  <si>
    <t>Professor II - Handebol</t>
  </si>
  <si>
    <t>Professor II - Jiu-Jitsu</t>
  </si>
  <si>
    <t>Professor II - Judô</t>
  </si>
  <si>
    <t>Professor II - Karatê</t>
  </si>
  <si>
    <t>Professor II - Luta Olímpica</t>
  </si>
  <si>
    <t>Professor II - Natação</t>
  </si>
  <si>
    <t>Professor II - Natação Paralímpica</t>
  </si>
  <si>
    <t>Professor II - Pilates</t>
  </si>
  <si>
    <t>Professor II - Skate</t>
  </si>
  <si>
    <t>Professor II - Tenis</t>
  </si>
  <si>
    <t>Professor II - Vôlei de Praia</t>
  </si>
  <si>
    <t>Professor II - Vôlei Sentado</t>
  </si>
  <si>
    <t>Professor II - Voleibol</t>
  </si>
  <si>
    <t>Professor II - Especialista em Transtorno do Espectro Autista</t>
  </si>
  <si>
    <t>ÓRGÃO: SECRETARIA DE MULHER E SECRETARIA DE SEGURANÇA CIDADÃ</t>
  </si>
  <si>
    <t>HOMOLOGADO: 27/06/2024</t>
  </si>
  <si>
    <t>Técnico em Nível Superior de Promoção dos Direitos das Mulheres - Pedagogia</t>
  </si>
  <si>
    <t>Técnico em Nível Superior de Promoção dos Direitos das Mulheres - Jurídica</t>
  </si>
  <si>
    <t>Técnico em Nível Superior de Promoção dos Direitos das Mulheres - Ciências Sociais</t>
  </si>
  <si>
    <t>Técnico em Nível Superior de Promoção dos Direitos das Mulheres - Assistência Social</t>
  </si>
  <si>
    <t>Técnico em Nível Superior de Promoção dos Direitos das Mulheres - Educador Social</t>
  </si>
  <si>
    <t>Técnico em Nível Superior de Promoção dos Direitos das Mulheres - Arte Educação</t>
  </si>
  <si>
    <t>Técnico em Nível Superior de Promoção dos Direitos das Mulheres - Instrutores para Cursos Profissionalizantes - Moda e Costura</t>
  </si>
  <si>
    <t>Técnico em Nível Superior de Promoção dos Direitos das Mulheres - Instrutores para Cursos Profissionalizantes - Gastronomia</t>
  </si>
  <si>
    <t>Técnico em Nível Superior de Promoção dos Direitos das Mulheres - Instrutores para Cursos Profissionalizantes - Laboratório Audiovisual</t>
  </si>
  <si>
    <t>Analista de Segurança Cidadã - Arte Educação</t>
  </si>
  <si>
    <t>ÓRGÃO: SECRETARIA DE PLANEJAMENTO, GESTÃO E TRANSFORMAÇÃO DIGITAL E SECRETARIA EXECUTIVA DE PARCERIAS ESTRATÉGICAS</t>
  </si>
  <si>
    <t>HOMOLOGADO: 13/06/2024</t>
  </si>
  <si>
    <t>Analista de Concessões Públicas - Especialista em Engenharia</t>
  </si>
  <si>
    <t>Analista de Concessões Públicas - Especialista em Arquitetura</t>
  </si>
  <si>
    <t>Analista de Concessões Públicas - Especialista em Economia</t>
  </si>
  <si>
    <t>Analista de Concessões Públicas - Especialista em Modelagem Financeira</t>
  </si>
  <si>
    <t>Analista de Concessões Públicas - Especilidade Jurídica</t>
  </si>
  <si>
    <t>SELEÇÃO PÚBLICA SIMPLIFICADA EDITAL Nº 25/2024</t>
  </si>
  <si>
    <t>Assistente em Acessibilidade na Função Interprete de Lingua Brasileira de Sinais (LIBRAS)</t>
  </si>
  <si>
    <t>Assistente Social Educacional</t>
  </si>
  <si>
    <t>Psicólogo Educacional</t>
  </si>
  <si>
    <t>SELEÇÃO PÚBLICA SIMPLIFICADA EDITAL Nº 23/2024</t>
  </si>
  <si>
    <t>Agente Administrativo Escolar</t>
  </si>
  <si>
    <t>Agente de Apoio ao Desenvolvimento Escolar Especial (AADEE)</t>
  </si>
  <si>
    <t>ÓRGÃO: SECRETARIA EXECUTIVA DE PROTEÇÃO E DEFESA DOS ANIMAIS E SECRETARIA DE ADMINISTRAÇÃO</t>
  </si>
  <si>
    <t>SELEÇÃO PÚBLICA SIMPLIFICADA EDITAL Nº 01/2025</t>
  </si>
  <si>
    <t>HOMOLOGADO: 23/12/2025</t>
  </si>
  <si>
    <t>Analista em Saúde Animal – Veterinário 40h - Todas as especialidades</t>
  </si>
  <si>
    <t>Analista em Saúde Animal – Veterinário 40h - Especialidade: Clínica Médica</t>
  </si>
  <si>
    <t>Analista em Saúde Animal – Veterinário 40h - Especialidade: Cirurgia</t>
  </si>
  <si>
    <t>Analista em Saúde Animal – Veterinário 40h - Especialidade: Ortopedia</t>
  </si>
  <si>
    <t>Analista em Saúde Animal – Veterinário 40h - Especialidade: Cardiologia</t>
  </si>
  <si>
    <t>Analista em Saúde Animal – Veterinário 40h - Especialidade: Patologia</t>
  </si>
  <si>
    <t>Analista em Saúde Animal – Veterinário 40h Plantonista - Todas as especialidades</t>
  </si>
  <si>
    <t>Analista em Saúde Animal – Veterinário 40h Plantonista – Especialidade: Diagnóstico por Imagem</t>
  </si>
  <si>
    <t>Analista em Saúde Animal – Veterinário 40h Plantonista - Especialidade: Clínica Médica</t>
  </si>
  <si>
    <t>Analista em Saúde Animal – Veterinário 40h Plantonista - Especialidade: Cirurgia</t>
  </si>
  <si>
    <t>Analista em Saúde Animal – Veterinário 40h Plantonista - Especialidade: Anestesia</t>
  </si>
  <si>
    <t>Analista em Saúde Animal – Veterinário 20h - Especialidade: Dermatologia</t>
  </si>
  <si>
    <t>Auxiliar em Saúde Animal - Auxiliar Veterinário 40h</t>
  </si>
  <si>
    <t>Auxiliar em Saúde Animal - Auxiliar Veterinário 40h Plantonista</t>
  </si>
  <si>
    <t>Técnico em Saúde Animal - Radiologia e Imagenologia 24h</t>
  </si>
  <si>
    <t>SELEÇÃO PÚBLICA SIMPLIFICADA EDITAL Nº 01/2026</t>
  </si>
  <si>
    <t>HOMOLOGADO: 11/02/2026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</si>
</sst>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d/m/yyyy"/>
  </numFmts>
  <fonts count="34">
    <font>
      <sz val="10"/>
      <color rgb="FF000000"/>
      <name val="Arial"/>
      <charset val="134"/>
      <scheme val="minor"/>
    </font>
    <font>
      <b/>
      <sz val="17"/>
      <color theme="1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0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1"/>
      <color theme="1"/>
      <name val="Calibri"/>
      <charset val="134"/>
    </font>
    <font>
      <sz val="10"/>
      <color rgb="FFFFFFFF"/>
      <name val="Arial"/>
      <charset val="134"/>
      <scheme val="minor"/>
    </font>
    <font>
      <b/>
      <sz val="16"/>
      <color rgb="FFFFFFFF"/>
      <name val="Arial"/>
      <charset val="134"/>
      <scheme val="minor"/>
    </font>
    <font>
      <sz val="8"/>
      <color theme="1"/>
      <name val="Arial"/>
      <charset val="134"/>
      <scheme val="minor"/>
    </font>
    <font>
      <sz val="7"/>
      <color theme="1"/>
      <name val="Arial"/>
      <charset val="134"/>
      <scheme val="minor"/>
    </font>
    <font>
      <u/>
      <sz val="10"/>
      <color rgb="FF0000FF"/>
      <name val="Arial"/>
      <charset val="134"/>
      <scheme val="minor"/>
    </font>
    <font>
      <sz val="11"/>
      <color theme="1"/>
      <name val="Calibri"/>
      <charset val="134"/>
    </font>
    <font>
      <sz val="36"/>
      <color rgb="FFFFFFFF"/>
      <name val="Calibri"/>
      <charset val="134"/>
    </font>
    <font>
      <b/>
      <i/>
      <sz val="8"/>
      <color theme="1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3C78D8"/>
        <bgColor rgb="FF3C78D8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6FA8DC"/>
        <bgColor rgb="FF6FA8DC"/>
      </patternFill>
    </fill>
    <fill>
      <patternFill patternType="solid">
        <fgColor rgb="FF6D9EEB"/>
        <bgColor rgb="FF6D9EE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9" borderId="1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0" borderId="21" applyNumberFormat="0" applyAlignment="0" applyProtection="0">
      <alignment vertical="center"/>
    </xf>
    <xf numFmtId="0" fontId="24" fillId="11" borderId="22" applyNumberFormat="0" applyAlignment="0" applyProtection="0">
      <alignment vertical="center"/>
    </xf>
    <xf numFmtId="0" fontId="25" fillId="11" borderId="21" applyNumberFormat="0" applyAlignment="0" applyProtection="0">
      <alignment vertical="center"/>
    </xf>
    <xf numFmtId="0" fontId="26" fillId="12" borderId="23" applyNumberFormat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</cellStyleXfs>
  <cellXfs count="71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0" xfId="0" applyFont="1" applyFill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/>
    <xf numFmtId="0" fontId="5" fillId="5" borderId="0" xfId="0" applyFont="1" applyFill="1" applyAlignment="1"/>
    <xf numFmtId="58" fontId="2" fillId="5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/>
    <xf numFmtId="0" fontId="2" fillId="5" borderId="0" xfId="0" applyFont="1" applyFill="1" applyAlignment="1">
      <alignment horizontal="center" vertical="center" wrapText="1"/>
    </xf>
    <xf numFmtId="58" fontId="2" fillId="5" borderId="0" xfId="0" applyNumberFormat="1" applyFont="1" applyFill="1" applyAlignment="1">
      <alignment horizontal="left" vertical="center" wrapText="1"/>
    </xf>
    <xf numFmtId="0" fontId="4" fillId="3" borderId="0" xfId="0" applyFont="1" applyFill="1"/>
    <xf numFmtId="0" fontId="2" fillId="0" borderId="0" xfId="0" applyFont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7" xfId="0" applyFont="1" applyBorder="1"/>
    <xf numFmtId="0" fontId="2" fillId="5" borderId="0" xfId="0" applyFont="1" applyFill="1" applyAlignment="1"/>
    <xf numFmtId="0" fontId="1" fillId="7" borderId="0" xfId="0" applyFont="1" applyFill="1" applyAlignment="1">
      <alignment horizontal="center" vertical="center" wrapText="1"/>
    </xf>
    <xf numFmtId="0" fontId="4" fillId="0" borderId="0" xfId="0" applyFont="1" applyAlignment="1"/>
    <xf numFmtId="0" fontId="2" fillId="8" borderId="1" xfId="0" applyFont="1" applyFill="1" applyBorder="1" applyAlignment="1">
      <alignment horizontal="center" vertical="center" wrapText="1"/>
    </xf>
    <xf numFmtId="0" fontId="4" fillId="0" borderId="6" xfId="0" applyFont="1" applyBorder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2" fillId="4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6" fillId="3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/>
    </xf>
    <xf numFmtId="0" fontId="3" fillId="0" borderId="11" xfId="0" applyFont="1" applyBorder="1"/>
    <xf numFmtId="0" fontId="2" fillId="3" borderId="11" xfId="0" applyFont="1" applyFill="1" applyBorder="1" applyAlignment="1">
      <alignment vertical="center"/>
    </xf>
    <xf numFmtId="180" fontId="4" fillId="3" borderId="12" xfId="0" applyNumberFormat="1" applyFont="1" applyFill="1" applyBorder="1" applyAlignment="1">
      <alignment horizontal="left" vertical="center"/>
    </xf>
    <xf numFmtId="0" fontId="2" fillId="3" borderId="13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top" wrapText="1"/>
    </xf>
    <xf numFmtId="0" fontId="3" fillId="0" borderId="14" xfId="0" applyFont="1" applyBorder="1"/>
    <xf numFmtId="0" fontId="2" fillId="3" borderId="13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14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0" fontId="3" fillId="0" borderId="16" xfId="0" applyFont="1" applyBorder="1"/>
    <xf numFmtId="0" fontId="4" fillId="3" borderId="16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11" fillId="0" borderId="0" xfId="0" applyFont="1" applyAlignment="1"/>
    <xf numFmtId="0" fontId="0" fillId="0" borderId="0" xfId="0" applyFont="1"/>
    <xf numFmtId="0" fontId="10" fillId="3" borderId="15" xfId="0" applyFont="1" applyFill="1" applyBorder="1" applyAlignment="1">
      <alignment vertical="center" wrapText="1"/>
    </xf>
    <xf numFmtId="58" fontId="4" fillId="3" borderId="12" xfId="0" applyNumberFormat="1" applyFont="1" applyFill="1" applyBorder="1" applyAlignment="1">
      <alignment horizontal="left" vertical="center"/>
    </xf>
    <xf numFmtId="0" fontId="2" fillId="3" borderId="14" xfId="0" applyFont="1" applyFill="1" applyBorder="1" applyAlignment="1">
      <alignment vertical="center"/>
    </xf>
    <xf numFmtId="0" fontId="8" fillId="3" borderId="0" xfId="0" applyFont="1" applyFill="1" applyAlignment="1">
      <alignment horizontal="left" vertical="top" wrapText="1"/>
    </xf>
    <xf numFmtId="0" fontId="3" fillId="0" borderId="17" xfId="0" applyFont="1" applyBorder="1"/>
    <xf numFmtId="0" fontId="4" fillId="3" borderId="12" xfId="0" applyFont="1" applyFill="1" applyBorder="1" applyAlignment="1">
      <alignment horizontal="center" vertical="center" wrapText="1"/>
    </xf>
    <xf numFmtId="58" fontId="2" fillId="5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58" fontId="5" fillId="5" borderId="0" xfId="0" applyNumberFormat="1" applyFont="1" applyFill="1" applyAlignment="1">
      <alignment horizontal="left"/>
    </xf>
    <xf numFmtId="0" fontId="13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Sele&#231;&#245;es P&#250;blicas'!A1"/><Relationship Id="rId1" Type="http://schemas.openxmlformats.org/officeDocument/2006/relationships/hyperlink" Target="#'Concursos P&#250;blico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ele&#231;&#245;es P&#250;blic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 SEDA 2025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 SEDA 2026'!A1"/></Relationships>
</file>

<file path=xl/drawings/_rels/drawing2.xml.rels><?xml version="1.0" encoding="UTF-8" standalone="yes"?>
<Relationships xmlns="http://schemas.openxmlformats.org/package/2006/relationships"><Relationship Id="rId7" Type="http://schemas.openxmlformats.org/officeDocument/2006/relationships/hyperlink" Target="#'P&#225;gina Inicial'!A1"/><Relationship Id="rId6" Type="http://schemas.openxmlformats.org/officeDocument/2006/relationships/hyperlink" Target="#'PGM Procurador'!A1"/><Relationship Id="rId5" Type="http://schemas.openxmlformats.org/officeDocument/2006/relationships/hyperlink" Target="#'EMPREL - Analistas'!A1"/><Relationship Id="rId4" Type="http://schemas.openxmlformats.org/officeDocument/2006/relationships/hyperlink" Target="#'Reciprev - Diversos'!A1"/><Relationship Id="rId3" Type="http://schemas.openxmlformats.org/officeDocument/2006/relationships/hyperlink" Target="#'SEMUL - Analistas'!A1"/><Relationship Id="rId2" Type="http://schemas.openxmlformats.org/officeDocument/2006/relationships/hyperlink" Target="#'SESAU 2024 Diversos'!A1"/><Relationship Id="rId1" Type="http://schemas.openxmlformats.org/officeDocument/2006/relationships/hyperlink" Target="#'SEDUC Diversos'!A1"/></Relationships>
</file>

<file path=xl/drawings/_rels/drawing3.xml.rels><?xml version="1.0" encoding="UTF-8" standalone="yes"?>
<Relationships xmlns="http://schemas.openxmlformats.org/package/2006/relationships"><Relationship Id="rId7" Type="http://schemas.openxmlformats.org/officeDocument/2006/relationships/hyperlink" Target="#'SP SEDA 2026'!A1"/><Relationship Id="rId6" Type="http://schemas.openxmlformats.org/officeDocument/2006/relationships/hyperlink" Target="#'SP SEDA 2025'!A1"/><Relationship Id="rId5" Type="http://schemas.openxmlformats.org/officeDocument/2006/relationships/hyperlink" Target="#'P&#225;gina Inicial'!A1"/><Relationship Id="rId4" Type="http://schemas.openxmlformats.org/officeDocument/2006/relationships/hyperlink" Target="#'SP SESP'!A1"/><Relationship Id="rId3" Type="http://schemas.openxmlformats.org/officeDocument/2006/relationships/hyperlink" Target="#'SP SEMUL SESEC'!A1"/><Relationship Id="rId2" Type="http://schemas.openxmlformats.org/officeDocument/2006/relationships/hyperlink" Target="#'SP SEPE'!A1"/><Relationship Id="rId1" Type="http://schemas.openxmlformats.org/officeDocument/2006/relationships/hyperlink" Target="#'SP SEDUC Diverso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Concursos P&#250;blicos'!A1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600075</xdr:colOff>
      <xdr:row>6</xdr:row>
      <xdr:rowOff>95250</xdr:rowOff>
    </xdr:from>
    <xdr:ext cx="3543300" cy="1171575"/>
    <xdr:sp>
      <xdr:nvSpPr>
        <xdr:cNvPr id="3" name="Shape 3">
          <a:hlinkClick xmlns:r="http://schemas.openxmlformats.org/officeDocument/2006/relationships" r:id="rId1"/>
        </xdr:cNvPr>
        <xdr:cNvSpPr/>
      </xdr:nvSpPr>
      <xdr:spPr>
        <a:xfrm>
          <a:off x="1533525" y="1295400"/>
          <a:ext cx="3543300" cy="1171575"/>
        </a:xfrm>
        <a:prstGeom prst="roundRect">
          <a:avLst>
            <a:gd name="adj" fmla="val 16667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CONCURSOS PÚBLICOS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6</xdr:col>
      <xdr:colOff>142875</xdr:colOff>
      <xdr:row>6</xdr:row>
      <xdr:rowOff>95250</xdr:rowOff>
    </xdr:from>
    <xdr:ext cx="3543300" cy="1171575"/>
    <xdr:sp>
      <xdr:nvSpPr>
        <xdr:cNvPr id="4" name="Shape 4">
          <a:hlinkClick xmlns:r="http://schemas.openxmlformats.org/officeDocument/2006/relationships" r:id="rId2"/>
        </xdr:cNvPr>
        <xdr:cNvSpPr/>
      </xdr:nvSpPr>
      <xdr:spPr>
        <a:xfrm>
          <a:off x="5396865" y="1295400"/>
          <a:ext cx="3543300" cy="1171575"/>
        </a:xfrm>
        <a:prstGeom prst="roundRect">
          <a:avLst>
            <a:gd name="adj" fmla="val 16667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SELEÇÕES PÚBLICAS SIMPLIFICADAS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38100</xdr:colOff>
      <xdr:row>1</xdr:row>
      <xdr:rowOff>47625</xdr:rowOff>
    </xdr:from>
    <xdr:ext cx="818515" cy="591185"/>
    <xdr:sp>
      <xdr:nvSpPr>
        <xdr:cNvPr id="36" name="Shape 36">
          <a:hlinkClick xmlns:r="http://schemas.openxmlformats.org/officeDocument/2006/relationships" r:id="rId1"/>
        </xdr:cNvPr>
        <xdr:cNvSpPr/>
      </xdr:nvSpPr>
      <xdr:spPr>
        <a:xfrm>
          <a:off x="9455785" y="247650"/>
          <a:ext cx="818515" cy="59118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123825</xdr:colOff>
      <xdr:row>1</xdr:row>
      <xdr:rowOff>28575</xdr:rowOff>
    </xdr:from>
    <xdr:ext cx="962025" cy="628650"/>
    <xdr:sp>
      <xdr:nvSpPr>
        <xdr:cNvPr id="37" name="Shape 37">
          <a:hlinkClick xmlns:r="http://schemas.openxmlformats.org/officeDocument/2006/relationships" r:id="rId1"/>
        </xdr:cNvPr>
        <xdr:cNvSpPr/>
      </xdr:nvSpPr>
      <xdr:spPr>
        <a:xfrm>
          <a:off x="10272395" y="228600"/>
          <a:ext cx="962025" cy="62865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85725</xdr:colOff>
      <xdr:row>1</xdr:row>
      <xdr:rowOff>9525</xdr:rowOff>
    </xdr:from>
    <xdr:ext cx="1003935" cy="656590"/>
    <xdr:sp>
      <xdr:nvSpPr>
        <xdr:cNvPr id="38" name="Shape 38">
          <a:hlinkClick xmlns:r="http://schemas.openxmlformats.org/officeDocument/2006/relationships" r:id="rId1"/>
        </xdr:cNvPr>
        <xdr:cNvSpPr/>
      </xdr:nvSpPr>
      <xdr:spPr>
        <a:xfrm>
          <a:off x="9733915" y="209550"/>
          <a:ext cx="1003935" cy="65659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95250</xdr:colOff>
      <xdr:row>1</xdr:row>
      <xdr:rowOff>28575</xdr:rowOff>
    </xdr:from>
    <xdr:ext cx="862330" cy="581025"/>
    <xdr:sp>
      <xdr:nvSpPr>
        <xdr:cNvPr id="39" name="Shape 39">
          <a:hlinkClick xmlns:r="http://schemas.openxmlformats.org/officeDocument/2006/relationships" r:id="rId1"/>
        </xdr:cNvPr>
        <xdr:cNvSpPr/>
      </xdr:nvSpPr>
      <xdr:spPr>
        <a:xfrm>
          <a:off x="11849735" y="228600"/>
          <a:ext cx="862330" cy="58102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95250</xdr:colOff>
      <xdr:row>1</xdr:row>
      <xdr:rowOff>19050</xdr:rowOff>
    </xdr:from>
    <xdr:ext cx="822960" cy="561975"/>
    <xdr:sp>
      <xdr:nvSpPr>
        <xdr:cNvPr id="40" name="Shape 40">
          <a:hlinkClick xmlns:r="http://schemas.openxmlformats.org/officeDocument/2006/relationships" r:id="rId1"/>
        </xdr:cNvPr>
        <xdr:cNvSpPr/>
      </xdr:nvSpPr>
      <xdr:spPr>
        <a:xfrm>
          <a:off x="9667875" y="219075"/>
          <a:ext cx="822960" cy="56197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66675</xdr:colOff>
      <xdr:row>1</xdr:row>
      <xdr:rowOff>9525</xdr:rowOff>
    </xdr:from>
    <xdr:ext cx="937260" cy="608965"/>
    <xdr:sp>
      <xdr:nvSpPr>
        <xdr:cNvPr id="41" name="Shape 41">
          <a:hlinkClick xmlns:r="http://schemas.openxmlformats.org/officeDocument/2006/relationships" r:id="rId1"/>
        </xdr:cNvPr>
        <xdr:cNvSpPr/>
      </xdr:nvSpPr>
      <xdr:spPr>
        <a:xfrm>
          <a:off x="10354945" y="209550"/>
          <a:ext cx="937260" cy="60896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241935</xdr:colOff>
      <xdr:row>1</xdr:row>
      <xdr:rowOff>57150</xdr:rowOff>
    </xdr:from>
    <xdr:ext cx="937260" cy="608965"/>
    <xdr:sp>
      <xdr:nvSpPr>
        <xdr:cNvPr id="2" name="Shape 41">
          <a:hlinkClick xmlns:r="http://schemas.openxmlformats.org/officeDocument/2006/relationships" r:id="rId1"/>
        </xdr:cNvPr>
        <xdr:cNvSpPr/>
      </xdr:nvSpPr>
      <xdr:spPr>
        <a:xfrm>
          <a:off x="11991340" y="257175"/>
          <a:ext cx="937260" cy="60896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130175</xdr:colOff>
      <xdr:row>0</xdr:row>
      <xdr:rowOff>123825</xdr:rowOff>
    </xdr:from>
    <xdr:ext cx="937260" cy="608965"/>
    <xdr:sp>
      <xdr:nvSpPr>
        <xdr:cNvPr id="2" name="Shape 41">
          <a:hlinkClick xmlns:r="http://schemas.openxmlformats.org/officeDocument/2006/relationships" r:id="rId1"/>
        </xdr:cNvPr>
        <xdr:cNvSpPr/>
      </xdr:nvSpPr>
      <xdr:spPr>
        <a:xfrm>
          <a:off x="11389995" y="123825"/>
          <a:ext cx="937260" cy="60896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Seleções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38100</xdr:colOff>
      <xdr:row>52</xdr:row>
      <xdr:rowOff>66675</xdr:rowOff>
    </xdr:from>
    <xdr:ext cx="790575" cy="361950"/>
    <xdr:sp>
      <xdr:nvSpPr>
        <xdr:cNvPr id="5" name="Shape 5">
          <a:hlinkClick xmlns:r="http://schemas.openxmlformats.org/officeDocument/2006/relationships" r:id="rId1"/>
        </xdr:cNvPr>
        <xdr:cNvSpPr/>
      </xdr:nvSpPr>
      <xdr:spPr>
        <a:xfrm>
          <a:off x="7301230" y="9388475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10</xdr:col>
      <xdr:colOff>152400</xdr:colOff>
      <xdr:row>47</xdr:row>
      <xdr:rowOff>152400</xdr:rowOff>
    </xdr:from>
    <xdr:ext cx="3009900" cy="238125"/>
    <xdr:sp>
      <xdr:nvSpPr>
        <xdr:cNvPr id="6" name="Shape 6"/>
        <xdr:cNvSpPr txBox="1"/>
      </xdr:nvSpPr>
      <xdr:spPr>
        <a:xfrm>
          <a:off x="8257540" y="8531225"/>
          <a:ext cx="3009900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47625</xdr:colOff>
      <xdr:row>46</xdr:row>
      <xdr:rowOff>171450</xdr:rowOff>
    </xdr:from>
    <xdr:ext cx="800100" cy="361950"/>
    <xdr:sp>
      <xdr:nvSpPr>
        <xdr:cNvPr id="7" name="Shape 7">
          <a:hlinkClick xmlns:r="http://schemas.openxmlformats.org/officeDocument/2006/relationships" r:id="rId2"/>
        </xdr:cNvPr>
        <xdr:cNvSpPr/>
      </xdr:nvSpPr>
      <xdr:spPr>
        <a:xfrm>
          <a:off x="7310755" y="8321675"/>
          <a:ext cx="800100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40</xdr:row>
      <xdr:rowOff>76200</xdr:rowOff>
    </xdr:from>
    <xdr:ext cx="790575" cy="361950"/>
    <xdr:sp>
      <xdr:nvSpPr>
        <xdr:cNvPr id="8" name="Shape 8">
          <a:hlinkClick xmlns:r="http://schemas.openxmlformats.org/officeDocument/2006/relationships" r:id="rId2"/>
        </xdr:cNvPr>
        <xdr:cNvSpPr/>
      </xdr:nvSpPr>
      <xdr:spPr>
        <a:xfrm>
          <a:off x="7301230" y="728345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34</xdr:row>
      <xdr:rowOff>95250</xdr:rowOff>
    </xdr:from>
    <xdr:ext cx="790575" cy="342900"/>
    <xdr:sp>
      <xdr:nvSpPr>
        <xdr:cNvPr id="9" name="Shape 9">
          <a:hlinkClick xmlns:r="http://schemas.openxmlformats.org/officeDocument/2006/relationships" r:id="rId1"/>
        </xdr:cNvPr>
        <xdr:cNvSpPr/>
      </xdr:nvSpPr>
      <xdr:spPr>
        <a:xfrm>
          <a:off x="7301230" y="6359525"/>
          <a:ext cx="790575" cy="34290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47625</xdr:colOff>
      <xdr:row>28</xdr:row>
      <xdr:rowOff>66675</xdr:rowOff>
    </xdr:from>
    <xdr:ext cx="790575" cy="342900"/>
    <xdr:sp>
      <xdr:nvSpPr>
        <xdr:cNvPr id="10" name="Shape 10">
          <a:hlinkClick xmlns:r="http://schemas.openxmlformats.org/officeDocument/2006/relationships" r:id="rId3"/>
        </xdr:cNvPr>
        <xdr:cNvSpPr/>
      </xdr:nvSpPr>
      <xdr:spPr>
        <a:xfrm>
          <a:off x="7310755" y="5387975"/>
          <a:ext cx="790575" cy="34290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47625</xdr:colOff>
      <xdr:row>22</xdr:row>
      <xdr:rowOff>200025</xdr:rowOff>
    </xdr:from>
    <xdr:ext cx="800100" cy="371475"/>
    <xdr:sp>
      <xdr:nvSpPr>
        <xdr:cNvPr id="11" name="Shape 11">
          <a:hlinkClick xmlns:r="http://schemas.openxmlformats.org/officeDocument/2006/relationships" r:id="rId4"/>
        </xdr:cNvPr>
        <xdr:cNvSpPr/>
      </xdr:nvSpPr>
      <xdr:spPr>
        <a:xfrm>
          <a:off x="7310755" y="4381500"/>
          <a:ext cx="800100" cy="3714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16</xdr:row>
      <xdr:rowOff>95250</xdr:rowOff>
    </xdr:from>
    <xdr:ext cx="800100" cy="333375"/>
    <xdr:sp>
      <xdr:nvSpPr>
        <xdr:cNvPr id="12" name="Shape 12">
          <a:hlinkClick xmlns:r="http://schemas.openxmlformats.org/officeDocument/2006/relationships" r:id="rId5"/>
        </xdr:cNvPr>
        <xdr:cNvSpPr/>
      </xdr:nvSpPr>
      <xdr:spPr>
        <a:xfrm>
          <a:off x="7301230" y="3257550"/>
          <a:ext cx="800100" cy="3333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10</xdr:row>
      <xdr:rowOff>285750</xdr:rowOff>
    </xdr:from>
    <xdr:ext cx="800100" cy="371475"/>
    <xdr:sp>
      <xdr:nvSpPr>
        <xdr:cNvPr id="13" name="Shape 13">
          <a:hlinkClick xmlns:r="http://schemas.openxmlformats.org/officeDocument/2006/relationships" r:id="rId1"/>
        </xdr:cNvPr>
        <xdr:cNvSpPr/>
      </xdr:nvSpPr>
      <xdr:spPr>
        <a:xfrm>
          <a:off x="7301230" y="2209800"/>
          <a:ext cx="800100" cy="3714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38100</xdr:colOff>
      <xdr:row>4</xdr:row>
      <xdr:rowOff>200025</xdr:rowOff>
    </xdr:from>
    <xdr:ext cx="800100" cy="371475"/>
    <xdr:sp>
      <xdr:nvSpPr>
        <xdr:cNvPr id="14" name="Shape 14">
          <a:hlinkClick xmlns:r="http://schemas.openxmlformats.org/officeDocument/2006/relationships" r:id="rId6"/>
        </xdr:cNvPr>
        <xdr:cNvSpPr/>
      </xdr:nvSpPr>
      <xdr:spPr>
        <a:xfrm>
          <a:off x="7301230" y="933450"/>
          <a:ext cx="800100" cy="3714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0</xdr:col>
      <xdr:colOff>247650</xdr:colOff>
      <xdr:row>0</xdr:row>
      <xdr:rowOff>219075</xdr:rowOff>
    </xdr:from>
    <xdr:ext cx="1050290" cy="438785"/>
    <xdr:sp>
      <xdr:nvSpPr>
        <xdr:cNvPr id="17" name="Shape 17">
          <a:hlinkClick xmlns:r="http://schemas.openxmlformats.org/officeDocument/2006/relationships" r:id="rId7"/>
        </xdr:cNvPr>
        <xdr:cNvSpPr/>
      </xdr:nvSpPr>
      <xdr:spPr>
        <a:xfrm>
          <a:off x="247650" y="219075"/>
          <a:ext cx="1050290" cy="438785"/>
        </a:xfrm>
        <a:prstGeom prst="roundRect">
          <a:avLst>
            <a:gd name="adj" fmla="val 50000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</a:rPr>
            <a:t>Página Inicial</a:t>
          </a:r>
          <a:endParaRPr lang="en-US" sz="12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66675</xdr:colOff>
      <xdr:row>28</xdr:row>
      <xdr:rowOff>85725</xdr:rowOff>
    </xdr:from>
    <xdr:ext cx="790575" cy="371475"/>
    <xdr:sp>
      <xdr:nvSpPr>
        <xdr:cNvPr id="18" name="Shape 18">
          <a:hlinkClick xmlns:r="http://schemas.openxmlformats.org/officeDocument/2006/relationships" r:id="rId1"/>
        </xdr:cNvPr>
        <xdr:cNvSpPr/>
      </xdr:nvSpPr>
      <xdr:spPr>
        <a:xfrm>
          <a:off x="7119620" y="5153025"/>
          <a:ext cx="790575" cy="371475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57150</xdr:colOff>
      <xdr:row>22</xdr:row>
      <xdr:rowOff>104775</xdr:rowOff>
    </xdr:from>
    <xdr:ext cx="790575" cy="361950"/>
    <xdr:sp>
      <xdr:nvSpPr>
        <xdr:cNvPr id="19" name="Shape 19">
          <a:hlinkClick xmlns:r="http://schemas.openxmlformats.org/officeDocument/2006/relationships" r:id="rId1"/>
        </xdr:cNvPr>
        <xdr:cNvSpPr/>
      </xdr:nvSpPr>
      <xdr:spPr>
        <a:xfrm>
          <a:off x="7110095" y="4143375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66675</xdr:colOff>
      <xdr:row>16</xdr:row>
      <xdr:rowOff>247650</xdr:rowOff>
    </xdr:from>
    <xdr:ext cx="790575" cy="361950"/>
    <xdr:sp>
      <xdr:nvSpPr>
        <xdr:cNvPr id="20" name="Shape 20">
          <a:hlinkClick xmlns:r="http://schemas.openxmlformats.org/officeDocument/2006/relationships" r:id="rId2"/>
        </xdr:cNvPr>
        <xdr:cNvSpPr/>
      </xdr:nvSpPr>
      <xdr:spPr>
        <a:xfrm>
          <a:off x="7119620" y="306705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66675</xdr:colOff>
      <xdr:row>10</xdr:row>
      <xdr:rowOff>95250</xdr:rowOff>
    </xdr:from>
    <xdr:ext cx="790575" cy="361950"/>
    <xdr:sp>
      <xdr:nvSpPr>
        <xdr:cNvPr id="21" name="Shape 21">
          <a:hlinkClick xmlns:r="http://schemas.openxmlformats.org/officeDocument/2006/relationships" r:id="rId3"/>
        </xdr:cNvPr>
        <xdr:cNvSpPr/>
      </xdr:nvSpPr>
      <xdr:spPr>
        <a:xfrm>
          <a:off x="7119620" y="188595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104775</xdr:colOff>
      <xdr:row>4</xdr:row>
      <xdr:rowOff>95250</xdr:rowOff>
    </xdr:from>
    <xdr:ext cx="790575" cy="361950"/>
    <xdr:sp>
      <xdr:nvSpPr>
        <xdr:cNvPr id="22" name="Shape 22">
          <a:hlinkClick xmlns:r="http://schemas.openxmlformats.org/officeDocument/2006/relationships" r:id="rId4"/>
        </xdr:cNvPr>
        <xdr:cNvSpPr/>
      </xdr:nvSpPr>
      <xdr:spPr>
        <a:xfrm>
          <a:off x="7157720" y="85725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0</xdr:col>
      <xdr:colOff>304800</xdr:colOff>
      <xdr:row>0</xdr:row>
      <xdr:rowOff>247650</xdr:rowOff>
    </xdr:from>
    <xdr:ext cx="1090930" cy="409575"/>
    <xdr:sp>
      <xdr:nvSpPr>
        <xdr:cNvPr id="23" name="Shape 23">
          <a:hlinkClick xmlns:r="http://schemas.openxmlformats.org/officeDocument/2006/relationships" r:id="rId5"/>
        </xdr:cNvPr>
        <xdr:cNvSpPr/>
      </xdr:nvSpPr>
      <xdr:spPr>
        <a:xfrm>
          <a:off x="304800" y="247650"/>
          <a:ext cx="1090930" cy="409575"/>
        </a:xfrm>
        <a:prstGeom prst="roundRect">
          <a:avLst>
            <a:gd name="adj" fmla="val 50000"/>
          </a:avLst>
        </a:prstGeom>
        <a:solidFill>
          <a:srgbClr val="3D85C6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</a:rPr>
            <a:t>Página Inicial</a:t>
          </a:r>
          <a:endParaRPr lang="en-US"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57150</xdr:colOff>
      <xdr:row>34</xdr:row>
      <xdr:rowOff>266700</xdr:rowOff>
    </xdr:from>
    <xdr:ext cx="790575" cy="400050"/>
    <xdr:sp>
      <xdr:nvSpPr>
        <xdr:cNvPr id="24" name="Shape 24">
          <a:hlinkClick xmlns:r="http://schemas.openxmlformats.org/officeDocument/2006/relationships" r:id="rId6"/>
        </xdr:cNvPr>
        <xdr:cNvSpPr/>
      </xdr:nvSpPr>
      <xdr:spPr>
        <a:xfrm>
          <a:off x="7110095" y="6257925"/>
          <a:ext cx="790575" cy="4000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9</xdr:col>
      <xdr:colOff>76200</xdr:colOff>
      <xdr:row>40</xdr:row>
      <xdr:rowOff>219075</xdr:rowOff>
    </xdr:from>
    <xdr:ext cx="790575" cy="361950"/>
    <xdr:sp>
      <xdr:nvSpPr>
        <xdr:cNvPr id="25" name="Shape 25">
          <a:hlinkClick xmlns:r="http://schemas.openxmlformats.org/officeDocument/2006/relationships" r:id="rId7"/>
        </xdr:cNvPr>
        <xdr:cNvSpPr/>
      </xdr:nvSpPr>
      <xdr:spPr>
        <a:xfrm>
          <a:off x="7129145" y="7391400"/>
          <a:ext cx="790575" cy="361950"/>
        </a:xfrm>
        <a:prstGeom prst="snip1Rect">
          <a:avLst>
            <a:gd name="adj" fmla="val 16667"/>
          </a:avLst>
        </a:prstGeom>
        <a:solidFill>
          <a:srgbClr val="FF0000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700" b="1">
              <a:solidFill>
                <a:srgbClr val="FFFFFF"/>
              </a:solidFill>
            </a:rPr>
            <a:t>Informações sobre Vagas</a:t>
          </a:r>
          <a:endParaRPr sz="7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57150</xdr:colOff>
      <xdr:row>1</xdr:row>
      <xdr:rowOff>19050</xdr:rowOff>
    </xdr:from>
    <xdr:ext cx="908685" cy="589915"/>
    <xdr:sp>
      <xdr:nvSpPr>
        <xdr:cNvPr id="30" name="Shape 30">
          <a:hlinkClick xmlns:r="http://schemas.openxmlformats.org/officeDocument/2006/relationships" r:id="rId1"/>
        </xdr:cNvPr>
        <xdr:cNvSpPr/>
      </xdr:nvSpPr>
      <xdr:spPr>
        <a:xfrm>
          <a:off x="8244840" y="219075"/>
          <a:ext cx="908685" cy="58991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85725</xdr:colOff>
      <xdr:row>1</xdr:row>
      <xdr:rowOff>0</xdr:rowOff>
    </xdr:from>
    <xdr:ext cx="1038225" cy="581025"/>
    <xdr:sp>
      <xdr:nvSpPr>
        <xdr:cNvPr id="31" name="Shape 31">
          <a:hlinkClick xmlns:r="http://schemas.openxmlformats.org/officeDocument/2006/relationships" r:id="rId1"/>
        </xdr:cNvPr>
        <xdr:cNvSpPr/>
      </xdr:nvSpPr>
      <xdr:spPr>
        <a:xfrm>
          <a:off x="10817225" y="200025"/>
          <a:ext cx="1038225" cy="58102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47625</xdr:colOff>
      <xdr:row>1</xdr:row>
      <xdr:rowOff>0</xdr:rowOff>
    </xdr:from>
    <xdr:ext cx="937895" cy="638175"/>
    <xdr:sp>
      <xdr:nvSpPr>
        <xdr:cNvPr id="32" name="Shape 32">
          <a:hlinkClick xmlns:r="http://schemas.openxmlformats.org/officeDocument/2006/relationships" r:id="rId1"/>
        </xdr:cNvPr>
        <xdr:cNvSpPr/>
      </xdr:nvSpPr>
      <xdr:spPr>
        <a:xfrm>
          <a:off x="8901430" y="200025"/>
          <a:ext cx="937895" cy="63817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57150</xdr:colOff>
      <xdr:row>1</xdr:row>
      <xdr:rowOff>19050</xdr:rowOff>
    </xdr:from>
    <xdr:ext cx="974090" cy="609600"/>
    <xdr:sp>
      <xdr:nvSpPr>
        <xdr:cNvPr id="33" name="Shape 33">
          <a:hlinkClick xmlns:r="http://schemas.openxmlformats.org/officeDocument/2006/relationships" r:id="rId1"/>
        </xdr:cNvPr>
        <xdr:cNvSpPr/>
      </xdr:nvSpPr>
      <xdr:spPr>
        <a:xfrm>
          <a:off x="11235690" y="219075"/>
          <a:ext cx="974090" cy="609600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12</xdr:col>
      <xdr:colOff>47625</xdr:colOff>
      <xdr:row>1</xdr:row>
      <xdr:rowOff>9525</xdr:rowOff>
    </xdr:from>
    <xdr:ext cx="928370" cy="629285"/>
    <xdr:sp>
      <xdr:nvSpPr>
        <xdr:cNvPr id="34" name="Shape 34">
          <a:hlinkClick xmlns:r="http://schemas.openxmlformats.org/officeDocument/2006/relationships" r:id="rId1"/>
        </xdr:cNvPr>
        <xdr:cNvSpPr/>
      </xdr:nvSpPr>
      <xdr:spPr>
        <a:xfrm>
          <a:off x="11043285" y="209550"/>
          <a:ext cx="928370" cy="62928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13</xdr:col>
      <xdr:colOff>85725</xdr:colOff>
      <xdr:row>1</xdr:row>
      <xdr:rowOff>19050</xdr:rowOff>
    </xdr:from>
    <xdr:ext cx="928370" cy="600075"/>
    <xdr:sp>
      <xdr:nvSpPr>
        <xdr:cNvPr id="35" name="Shape 35">
          <a:hlinkClick xmlns:r="http://schemas.openxmlformats.org/officeDocument/2006/relationships" r:id="rId1"/>
        </xdr:cNvPr>
        <xdr:cNvSpPr/>
      </xdr:nvSpPr>
      <xdr:spPr>
        <a:xfrm>
          <a:off x="10494010" y="219075"/>
          <a:ext cx="928370" cy="600075"/>
        </a:xfrm>
        <a:prstGeom prst="snip1Rect">
          <a:avLst>
            <a:gd name="adj" fmla="val 16667"/>
          </a:avLst>
        </a:prstGeom>
        <a:solidFill>
          <a:srgbClr val="6D9EEB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rgbClr val="FFFFFF"/>
              </a:solidFill>
            </a:rPr>
            <a:t>Retornar para Concursos</a:t>
          </a:r>
          <a:endParaRPr lang="en-US" sz="1000" b="1">
            <a:solidFill>
              <a:srgbClr val="FFFFFF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ortal.ibade.selecao.site/edital/ver/70" TargetMode="External"/><Relationship Id="rId8" Type="http://schemas.openxmlformats.org/officeDocument/2006/relationships/hyperlink" Target="https://portal.ibade.selecao.site/edital/ver/69" TargetMode="External"/><Relationship Id="rId7" Type="http://schemas.openxmlformats.org/officeDocument/2006/relationships/hyperlink" Target="https://www.institutoaocp.org.br/concursos/592" TargetMode="External"/><Relationship Id="rId6" Type="http://schemas.openxmlformats.org/officeDocument/2006/relationships/hyperlink" Target="http://www.upenet.com.br/concursos/24_SEMUL/" TargetMode="External"/><Relationship Id="rId5" Type="http://schemas.openxmlformats.org/officeDocument/2006/relationships/hyperlink" Target="https://concursos.ibfc.org.br/informacoes/439/" TargetMode="External"/><Relationship Id="rId4" Type="http://schemas.openxmlformats.org/officeDocument/2006/relationships/hyperlink" Target="https://www.cebraspe.org.br/concursos/EMPREL_23" TargetMode="External"/><Relationship Id="rId3" Type="http://schemas.openxmlformats.org/officeDocument/2006/relationships/hyperlink" Target="https://www.cebraspe.org.br/concursos/SEDUC_RECIFE_23_PROFESSOR" TargetMode="External"/><Relationship Id="rId2" Type="http://schemas.openxmlformats.org/officeDocument/2006/relationships/hyperlink" Target="https://www.cebraspe.org.br/concursos/PGM_RECIFE_22_PROCURADOR" TargetMode="External"/><Relationship Id="rId10" Type="http://schemas.openxmlformats.org/officeDocument/2006/relationships/hyperlink" Target="https://www.institutoaocp.org.br/concursos/623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conecta.recife.pe.gov.br/" TargetMode="External"/><Relationship Id="rId6" Type="http://schemas.openxmlformats.org/officeDocument/2006/relationships/hyperlink" Target="https://institutodarwin.com/portal/descricao-selecao/43/" TargetMode="External"/><Relationship Id="rId5" Type="http://schemas.openxmlformats.org/officeDocument/2006/relationships/hyperlink" Target="https://institutodarwin.com/portal/descricao-selecao/44/" TargetMode="External"/><Relationship Id="rId4" Type="http://schemas.openxmlformats.org/officeDocument/2006/relationships/hyperlink" Target="https://institutodarwin.com/portal/descricao-selecao/41/" TargetMode="External"/><Relationship Id="rId3" Type="http://schemas.openxmlformats.org/officeDocument/2006/relationships/hyperlink" Target="http://www.upenet.com.br/concursos/24_Selec-SEMUL/" TargetMode="External"/><Relationship Id="rId2" Type="http://schemas.openxmlformats.org/officeDocument/2006/relationships/hyperlink" Target="https://institutodarwin.com/portal/descricao-selecao/45/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showGridLines="0" workbookViewId="0">
      <selection activeCell="B19" sqref="B19"/>
    </sheetView>
  </sheetViews>
  <sheetFormatPr defaultColWidth="12.6285714285714" defaultRowHeight="15.75" customHeight="1"/>
  <cols>
    <col min="1" max="1" width="14" customWidth="1"/>
    <col min="2" max="2" width="14.2857142857143" customWidth="1"/>
  </cols>
  <sheetData>
    <row r="1" customHeight="1" spans="1:26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customHeight="1" spans="1:26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customHeight="1" spans="1:26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customHeight="1" spans="1:26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customHeight="1" spans="1:26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customHeight="1" spans="1:26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customHeight="1" spans="1:26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customHeight="1" spans="1:26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customHeight="1" spans="1:26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customHeight="1" spans="1:26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customHeight="1" spans="1:26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customHeight="1" spans="1:26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customHeight="1" spans="1:26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customHeight="1" spans="1:26">
      <c r="A14" s="58"/>
      <c r="B14" s="58"/>
      <c r="C14" s="58"/>
      <c r="D14" s="67"/>
      <c r="E14" s="67"/>
      <c r="F14" s="67"/>
      <c r="G14" s="67"/>
      <c r="H14" s="67"/>
      <c r="I14" s="67"/>
      <c r="J14" s="58"/>
      <c r="K14" s="68"/>
      <c r="L14" s="68"/>
      <c r="M14" s="68"/>
      <c r="N14" s="68"/>
      <c r="O14" s="68"/>
      <c r="P14" s="6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customHeight="1" spans="1:26">
      <c r="A15" s="58"/>
      <c r="B15" s="58"/>
      <c r="C15" s="58"/>
      <c r="D15" s="67"/>
      <c r="E15" s="67"/>
      <c r="F15" s="67"/>
      <c r="G15" s="67"/>
      <c r="H15" s="67"/>
      <c r="I15" s="67"/>
      <c r="J15" s="58"/>
      <c r="K15" s="68"/>
      <c r="L15" s="68"/>
      <c r="M15" s="68"/>
      <c r="N15" s="68"/>
      <c r="O15" s="68"/>
      <c r="P15" s="6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customHeight="1" spans="1:26">
      <c r="A16" s="58"/>
      <c r="B16" s="58"/>
      <c r="C16" s="58"/>
      <c r="D16" s="67"/>
      <c r="E16" s="67"/>
      <c r="F16" s="67"/>
      <c r="G16" s="67"/>
      <c r="H16" s="67"/>
      <c r="I16" s="67"/>
      <c r="J16" s="58"/>
      <c r="K16" s="68"/>
      <c r="L16" s="68"/>
      <c r="M16" s="68"/>
      <c r="N16" s="68"/>
      <c r="O16" s="68"/>
      <c r="P16" s="6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customHeight="1" spans="1:26">
      <c r="A17" s="58"/>
      <c r="B17" s="58"/>
      <c r="C17" s="58"/>
      <c r="D17" s="67"/>
      <c r="E17" s="67"/>
      <c r="F17" s="67"/>
      <c r="G17" s="67"/>
      <c r="H17" s="67"/>
      <c r="I17" s="67"/>
      <c r="J17" s="58"/>
      <c r="K17" s="68"/>
      <c r="L17" s="68"/>
      <c r="M17" s="68"/>
      <c r="N17" s="68"/>
      <c r="O17" s="68"/>
      <c r="P17" s="6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customHeight="1" spans="1:26">
      <c r="A18" s="58"/>
      <c r="B18" s="58"/>
      <c r="C18" s="58"/>
      <c r="D18" s="67"/>
      <c r="E18" s="67"/>
      <c r="F18" s="67"/>
      <c r="G18" s="67"/>
      <c r="H18" s="67"/>
      <c r="I18" s="67"/>
      <c r="J18" s="58"/>
      <c r="K18" s="68"/>
      <c r="L18" s="68"/>
      <c r="M18" s="68"/>
      <c r="N18" s="68"/>
      <c r="O18" s="68"/>
      <c r="P18" s="6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customHeight="1" spans="1:26">
      <c r="A19" s="17" t="s">
        <v>0</v>
      </c>
      <c r="B19" s="69">
        <v>46213</v>
      </c>
      <c r="C19" s="58"/>
      <c r="D19" s="67"/>
      <c r="E19" s="67"/>
      <c r="F19" s="67"/>
      <c r="G19" s="67"/>
      <c r="H19" s="67"/>
      <c r="I19" s="67"/>
      <c r="J19" s="58"/>
      <c r="K19" s="68"/>
      <c r="L19" s="68"/>
      <c r="M19" s="68"/>
      <c r="N19" s="68"/>
      <c r="O19" s="68"/>
      <c r="P19" s="6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customHeight="1" spans="1:26">
      <c r="A20" s="58"/>
      <c r="B20" s="58"/>
      <c r="C20" s="58"/>
      <c r="D20" s="67"/>
      <c r="E20" s="67"/>
      <c r="F20" s="67"/>
      <c r="G20" s="67"/>
      <c r="H20" s="67"/>
      <c r="I20" s="67"/>
      <c r="J20" s="58"/>
      <c r="K20" s="68"/>
      <c r="L20" s="68"/>
      <c r="M20" s="68"/>
      <c r="N20" s="68"/>
      <c r="O20" s="68"/>
      <c r="P20" s="6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customHeight="1" spans="1:26">
      <c r="A21" s="58"/>
      <c r="B21" s="58"/>
      <c r="C21" s="58"/>
      <c r="D21" s="67"/>
      <c r="E21" s="67"/>
      <c r="F21" s="67"/>
      <c r="G21" s="67"/>
      <c r="H21" s="67"/>
      <c r="I21" s="67"/>
      <c r="J21" s="58"/>
      <c r="K21" s="68"/>
      <c r="L21" s="68"/>
      <c r="M21" s="68"/>
      <c r="N21" s="68"/>
      <c r="O21" s="68"/>
      <c r="P21" s="6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customHeight="1" spans="1:26">
      <c r="A22" s="58"/>
      <c r="B22" s="58"/>
      <c r="C22" s="70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customHeight="1" spans="1:2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customHeight="1" spans="1:2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customHeight="1" spans="1:2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customHeight="1" spans="1:2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customHeight="1" spans="1:2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customHeight="1" spans="1:2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customHeight="1" spans="1:2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customHeight="1" spans="1:2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customHeight="1" spans="1:2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customHeight="1" spans="1:2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customHeight="1" spans="1:26"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customHeight="1" spans="1:2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customHeight="1" spans="1:2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customHeight="1" spans="1:2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customHeight="1" spans="1:2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customHeight="1" spans="1:2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customHeight="1" spans="1:2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customHeight="1" spans="1:2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customHeight="1" spans="1:2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customHeight="1" spans="1:2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customHeight="1" spans="1:2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customHeight="1" spans="1:2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customHeight="1" spans="1:2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customHeight="1" spans="1:2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customHeight="1" spans="1:2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customHeight="1" spans="1:2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customHeight="1" spans="1:2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customHeight="1" spans="1:2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customHeight="1" spans="1:2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customHeight="1" spans="1:2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customHeight="1" spans="1:2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customHeight="1" spans="1:2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customHeight="1" spans="1:2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customHeight="1" spans="1:2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customHeight="1" spans="1:2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customHeight="1" spans="1:2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customHeight="1" spans="1:2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customHeight="1" spans="1:2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customHeight="1" spans="1:2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customHeight="1" spans="1:2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customHeight="1" spans="1:2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customHeight="1" spans="1:2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customHeight="1" spans="1:2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customHeight="1" spans="1:2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customHeight="1" spans="1:2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customHeight="1" spans="1:2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customHeight="1" spans="1:2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customHeight="1" spans="1:2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customHeight="1" spans="1:2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customHeight="1" spans="1:2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customHeight="1" spans="1:2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customHeight="1" spans="1:2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customHeight="1" spans="1:2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customHeight="1" spans="1:2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customHeight="1" spans="1:2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customHeight="1" spans="1:2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customHeight="1" spans="1:2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customHeight="1" spans="1:2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customHeight="1" spans="1:2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customHeight="1" spans="1:26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customHeight="1" spans="1:26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customHeight="1" spans="1:26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customHeight="1" spans="1:26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customHeight="1" spans="1:26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customHeight="1" spans="1:26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customHeight="1" spans="1:26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customHeight="1" spans="1:26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customHeight="1" spans="1:26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customHeight="1" spans="1:26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customHeight="1" spans="1:26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customHeight="1" spans="1:26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customHeight="1" spans="1:26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customHeight="1" spans="1:26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customHeight="1" spans="1:26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customHeight="1" spans="1:26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customHeight="1" spans="1:26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customHeight="1" spans="1:26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customHeight="1" spans="1:26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customHeight="1" spans="1:26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customHeight="1" spans="1:26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customHeight="1" spans="1:26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customHeight="1" spans="1:26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customHeight="1" spans="1:26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customHeight="1" spans="1:26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customHeight="1" spans="1:26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customHeight="1" spans="1:26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customHeight="1" spans="1:26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customHeight="1" spans="1:26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customHeight="1" spans="1:26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customHeight="1" spans="1:26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customHeight="1" spans="1:26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customHeight="1" spans="1:26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customHeight="1" spans="1:26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customHeight="1" spans="1:26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customHeight="1" spans="1:26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customHeight="1" spans="1:26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customHeight="1" spans="1:26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customHeight="1" spans="1:26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customHeight="1" spans="1:26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customHeight="1" spans="1:26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customHeight="1" spans="1:26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customHeight="1" spans="1:26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customHeight="1" spans="1:26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customHeight="1" spans="1:26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customHeight="1" spans="1:26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customHeight="1" spans="1:26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customHeight="1" spans="1:26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customHeight="1" spans="1:26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customHeight="1" spans="1:26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customHeight="1" spans="1:26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customHeight="1" spans="1:26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customHeight="1" spans="1:26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customHeight="1" spans="1:26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customHeight="1" spans="1:26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customHeight="1" spans="1:26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customHeight="1" spans="1:26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customHeight="1" spans="1:26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customHeight="1" spans="1:26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customHeight="1" spans="1:26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customHeight="1" spans="1:26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customHeight="1" spans="1:26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customHeight="1" spans="1:26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customHeight="1" spans="1:26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customHeight="1" spans="1:26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customHeight="1" spans="1:26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customHeight="1" spans="1:26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customHeight="1" spans="1:26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customHeight="1" spans="1:26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customHeight="1" spans="1:26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customHeight="1" spans="1:26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customHeight="1" spans="1:26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customHeight="1" spans="1:26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customHeight="1" spans="1:26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customHeight="1" spans="1:26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customHeight="1" spans="1:26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customHeight="1" spans="1:26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customHeight="1" spans="1:26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customHeight="1" spans="1:26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customHeight="1" spans="1:26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customHeight="1" spans="1:26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customHeight="1" spans="1:26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customHeight="1" spans="1:26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customHeight="1" spans="1:26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customHeight="1" spans="1:26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customHeight="1" spans="1:26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customHeight="1" spans="1:26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customHeight="1" spans="1:26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customHeight="1" spans="1:26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customHeight="1" spans="1:26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customHeight="1" spans="1:26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customHeight="1" spans="1:26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customHeight="1" spans="1:26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customHeight="1" spans="1:26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customHeight="1" spans="1:26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customHeight="1" spans="1:26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customHeight="1" spans="1:26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customHeight="1" spans="1:26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customHeight="1" spans="1:26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customHeight="1" spans="1:26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customHeight="1" spans="1:26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customHeight="1" spans="1:26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customHeight="1" spans="1:26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customHeight="1" spans="1:26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customHeight="1" spans="1:26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customHeight="1" spans="1:26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customHeight="1" spans="1:26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customHeight="1" spans="1:26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customHeight="1" spans="1:26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customHeight="1" spans="1:26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customHeight="1" spans="1:26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customHeight="1" spans="1:26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customHeight="1" spans="1:26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customHeight="1" spans="1:26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customHeight="1" spans="1:26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customHeight="1" spans="1:26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customHeight="1" spans="1:26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customHeight="1" spans="1:26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customHeight="1" spans="1:26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customHeight="1" spans="1:26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customHeight="1" spans="1:26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customHeight="1" spans="1:26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customHeight="1" spans="1:26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customHeight="1" spans="1:26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customHeight="1" spans="1:26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customHeight="1" spans="1:26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customHeight="1" spans="1:26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customHeight="1" spans="1:26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customHeight="1" spans="1:26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customHeight="1" spans="1:26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customHeight="1" spans="1:26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customHeight="1" spans="1:26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customHeight="1" spans="1:26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customHeight="1" spans="1:26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customHeight="1" spans="1:26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customHeight="1" spans="1:26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customHeight="1" spans="1:26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customHeight="1" spans="1:26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customHeight="1" spans="1:26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customHeight="1" spans="1:26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customHeight="1" spans="1:26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customHeight="1" spans="1:26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customHeight="1" spans="1:26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customHeight="1" spans="1:26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customHeight="1" spans="1:26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customHeight="1" spans="1:26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customHeight="1" spans="1:26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customHeight="1" spans="1:26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customHeight="1" spans="1:26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customHeight="1" spans="1:26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customHeight="1" spans="1:26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customHeight="1" spans="1:26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customHeight="1" spans="1:26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customHeight="1" spans="1:26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customHeight="1" spans="1:26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customHeight="1" spans="1:26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customHeight="1" spans="1:26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customHeight="1" spans="1:26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customHeight="1" spans="1:26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customHeight="1" spans="1:26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customHeight="1" spans="1:26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customHeight="1" spans="1:26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customHeight="1" spans="1:26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customHeight="1" spans="1:26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customHeight="1" spans="1:26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customHeight="1" spans="1:26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customHeight="1" spans="1:26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customHeight="1" spans="1:26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customHeight="1" spans="1:26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customHeight="1" spans="1:26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customHeight="1" spans="1:26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customHeight="1" spans="1:26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customHeight="1" spans="1:26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customHeight="1" spans="1:26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customHeight="1" spans="1:26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customHeight="1" spans="1:26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customHeight="1" spans="1:26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customHeight="1" spans="1:26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customHeight="1" spans="1:26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customHeight="1" spans="1:26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customHeight="1" spans="1:26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customHeight="1" spans="1:26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customHeight="1" spans="1:26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customHeight="1" spans="1:26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customHeight="1" spans="1:26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customHeight="1" spans="1:26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customHeight="1" spans="1:26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customHeight="1" spans="1:26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customHeight="1" spans="1:26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customHeight="1" spans="1:26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customHeight="1" spans="1:26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customHeight="1" spans="1:26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customHeight="1" spans="1:26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customHeight="1" spans="1:26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customHeight="1" spans="1:26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customHeight="1" spans="1:26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customHeight="1" spans="1:26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customHeight="1" spans="1:26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customHeight="1" spans="1:26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customHeight="1" spans="1:26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customHeight="1" spans="1:26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customHeight="1" spans="1:26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customHeight="1" spans="1:26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customHeight="1" spans="1:26">
      <c r="A285" s="58"/>
      <c r="B285" s="58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customHeight="1" spans="1:26">
      <c r="A286" s="58"/>
      <c r="B286" s="58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customHeight="1" spans="1:26">
      <c r="A287" s="58"/>
      <c r="B287" s="58"/>
      <c r="C287" s="58"/>
      <c r="D287" s="58"/>
      <c r="E287" s="58"/>
      <c r="F287" s="58"/>
      <c r="G287" s="58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customHeight="1" spans="1:26">
      <c r="A288" s="58"/>
      <c r="B288" s="58"/>
      <c r="C288" s="58"/>
      <c r="D288" s="58"/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customHeight="1" spans="1:26">
      <c r="A289" s="58"/>
      <c r="B289" s="58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customHeight="1" spans="1:26">
      <c r="A290" s="58"/>
      <c r="B290" s="58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customHeight="1" spans="1:26">
      <c r="A291" s="58"/>
      <c r="B291" s="58"/>
      <c r="C291" s="58"/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customHeight="1" spans="1:26">
      <c r="A292" s="58"/>
      <c r="B292" s="58"/>
      <c r="C292" s="58"/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customHeight="1" spans="1:26">
      <c r="A293" s="58"/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customHeight="1" spans="1:26">
      <c r="A294" s="58"/>
      <c r="B294" s="58"/>
      <c r="C294" s="58"/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customHeight="1" spans="1:26">
      <c r="A295" s="58"/>
      <c r="B295" s="58"/>
      <c r="C295" s="58"/>
      <c r="D295" s="58"/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customHeight="1" spans="1:26">
      <c r="A296" s="58"/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customHeight="1" spans="1:26">
      <c r="A297" s="58"/>
      <c r="B297" s="58"/>
      <c r="C297" s="58"/>
      <c r="D297" s="58"/>
      <c r="E297" s="58"/>
      <c r="F297" s="58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customHeight="1" spans="1:26">
      <c r="A298" s="58"/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customHeight="1" spans="1:26">
      <c r="A299" s="58"/>
      <c r="B299" s="58"/>
      <c r="C299" s="58"/>
      <c r="D299" s="58"/>
      <c r="E299" s="58"/>
      <c r="F299" s="58"/>
      <c r="G299" s="58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customHeight="1" spans="1:26">
      <c r="A300" s="58"/>
      <c r="B300" s="58"/>
      <c r="C300" s="58"/>
      <c r="D300" s="58"/>
      <c r="E300" s="58"/>
      <c r="F300" s="58"/>
      <c r="G300" s="58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customHeight="1" spans="1:26">
      <c r="A301" s="58"/>
      <c r="B301" s="58"/>
      <c r="C301" s="58"/>
      <c r="D301" s="58"/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customHeight="1" spans="1:26">
      <c r="A302" s="58"/>
      <c r="B302" s="58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customHeight="1" spans="1:26">
      <c r="A303" s="58"/>
      <c r="B303" s="58"/>
      <c r="C303" s="58"/>
      <c r="D303" s="58"/>
      <c r="E303" s="58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customHeight="1" spans="1:26">
      <c r="A304" s="58"/>
      <c r="B304" s="58"/>
      <c r="C304" s="58"/>
      <c r="D304" s="58"/>
      <c r="E304" s="58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customHeight="1" spans="1:26">
      <c r="A305" s="58"/>
      <c r="B305" s="58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customHeight="1" spans="1:26">
      <c r="A306" s="58"/>
      <c r="B306" s="58"/>
      <c r="C306" s="58"/>
      <c r="D306" s="58"/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customHeight="1" spans="1:26">
      <c r="A307" s="58"/>
      <c r="B307" s="58"/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customHeight="1" spans="1:26">
      <c r="A308" s="58"/>
      <c r="B308" s="58"/>
      <c r="C308" s="58"/>
      <c r="D308" s="58"/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customHeight="1" spans="1:26">
      <c r="A309" s="58"/>
      <c r="B309" s="58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customHeight="1" spans="1:26">
      <c r="A310" s="58"/>
      <c r="B310" s="58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customHeight="1" spans="1:26">
      <c r="A311" s="58"/>
      <c r="B311" s="58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customHeight="1" spans="1:26">
      <c r="A312" s="58"/>
      <c r="B312" s="58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customHeight="1" spans="1:26">
      <c r="A313" s="58"/>
      <c r="B313" s="58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customHeight="1" spans="1:26">
      <c r="A314" s="58"/>
      <c r="B314" s="58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customHeight="1" spans="1:26">
      <c r="A315" s="58"/>
      <c r="B315" s="58"/>
      <c r="C315" s="58"/>
      <c r="D315" s="58"/>
      <c r="E315" s="58"/>
      <c r="F315" s="58"/>
      <c r="G315" s="58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customHeight="1" spans="1:26">
      <c r="A316" s="58"/>
      <c r="B316" s="58"/>
      <c r="C316" s="58"/>
      <c r="D316" s="58"/>
      <c r="E316" s="58"/>
      <c r="F316" s="58"/>
      <c r="G316" s="58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customHeight="1" spans="1:26">
      <c r="A317" s="58"/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customHeight="1" spans="1:26">
      <c r="A318" s="58"/>
      <c r="B318" s="58"/>
      <c r="C318" s="58"/>
      <c r="D318" s="58"/>
      <c r="E318" s="58"/>
      <c r="F318" s="58"/>
      <c r="G318" s="58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customHeight="1" spans="1:26">
      <c r="A319" s="58"/>
      <c r="B319" s="58"/>
      <c r="C319" s="58"/>
      <c r="D319" s="58"/>
      <c r="E319" s="58"/>
      <c r="F319" s="58"/>
      <c r="G319" s="58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customHeight="1" spans="1:26">
      <c r="A320" s="58"/>
      <c r="B320" s="58"/>
      <c r="C320" s="58"/>
      <c r="D320" s="58"/>
      <c r="E320" s="58"/>
      <c r="F320" s="58"/>
      <c r="G320" s="58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customHeight="1" spans="1:26">
      <c r="A321" s="58"/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customHeight="1" spans="1:26">
      <c r="A322" s="58"/>
      <c r="B322" s="58"/>
      <c r="C322" s="58"/>
      <c r="D322" s="58"/>
      <c r="E322" s="58"/>
      <c r="F322" s="58"/>
      <c r="G322" s="58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customHeight="1" spans="1:26">
      <c r="A323" s="58"/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customHeight="1" spans="1:26">
      <c r="A324" s="58"/>
      <c r="B324" s="58"/>
      <c r="C324" s="58"/>
      <c r="D324" s="58"/>
      <c r="E324" s="58"/>
      <c r="F324" s="58"/>
      <c r="G324" s="58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customHeight="1" spans="1:26">
      <c r="A325" s="58"/>
      <c r="B325" s="58"/>
      <c r="C325" s="58"/>
      <c r="D325" s="58"/>
      <c r="E325" s="58"/>
      <c r="F325" s="58"/>
      <c r="G325" s="58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customHeight="1" spans="1:26">
      <c r="A326" s="58"/>
      <c r="B326" s="58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customHeight="1" spans="1:26">
      <c r="A327" s="58"/>
      <c r="B327" s="58"/>
      <c r="C327" s="58"/>
      <c r="D327" s="58"/>
      <c r="E327" s="58"/>
      <c r="F327" s="58"/>
      <c r="G327" s="58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customHeight="1" spans="1:26">
      <c r="A328" s="58"/>
      <c r="B328" s="58"/>
      <c r="C328" s="58"/>
      <c r="D328" s="58"/>
      <c r="E328" s="58"/>
      <c r="F328" s="58"/>
      <c r="G328" s="58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customHeight="1" spans="1:26">
      <c r="A329" s="58"/>
      <c r="B329" s="58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customHeight="1" spans="1:26">
      <c r="A330" s="58"/>
      <c r="B330" s="58"/>
      <c r="C330" s="58"/>
      <c r="D330" s="58"/>
      <c r="E330" s="58"/>
      <c r="F330" s="58"/>
      <c r="G330" s="58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customHeight="1" spans="1:26">
      <c r="A331" s="58"/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customHeight="1" spans="1:26">
      <c r="A332" s="58"/>
      <c r="B332" s="58"/>
      <c r="C332" s="58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customHeight="1" spans="1:26">
      <c r="A333" s="58"/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customHeight="1" spans="1:26">
      <c r="A334" s="58"/>
      <c r="B334" s="58"/>
      <c r="C334" s="58"/>
      <c r="D334" s="58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customHeight="1" spans="1:26">
      <c r="A335" s="58"/>
      <c r="B335" s="58"/>
      <c r="C335" s="58"/>
      <c r="D335" s="58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customHeight="1" spans="1:26">
      <c r="A336" s="58"/>
      <c r="B336" s="58"/>
      <c r="C336" s="58"/>
      <c r="D336" s="58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customHeight="1" spans="1:26">
      <c r="A337" s="58"/>
      <c r="B337" s="58"/>
      <c r="C337" s="58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customHeight="1" spans="1:26">
      <c r="A338" s="58"/>
      <c r="B338" s="58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customHeight="1" spans="1:26">
      <c r="A339" s="58"/>
      <c r="B339" s="58"/>
      <c r="C339" s="58"/>
      <c r="D339" s="58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customHeight="1" spans="1:26">
      <c r="A340" s="58"/>
      <c r="B340" s="58"/>
      <c r="C340" s="58"/>
      <c r="D340" s="58"/>
      <c r="E340" s="58"/>
      <c r="F340" s="58"/>
      <c r="G340" s="58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customHeight="1" spans="1:26">
      <c r="A341" s="58"/>
      <c r="B341" s="58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customHeight="1" spans="1:26">
      <c r="A342" s="58"/>
      <c r="B342" s="58"/>
      <c r="C342" s="58"/>
      <c r="D342" s="58"/>
      <c r="E342" s="58"/>
      <c r="F342" s="58"/>
      <c r="G342" s="58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customHeight="1" spans="1:26">
      <c r="A343" s="58"/>
      <c r="B343" s="58"/>
      <c r="C343" s="58"/>
      <c r="D343" s="58"/>
      <c r="E343" s="58"/>
      <c r="F343" s="58"/>
      <c r="G343" s="58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customHeight="1" spans="1:26">
      <c r="A344" s="58"/>
      <c r="B344" s="58"/>
      <c r="C344" s="58"/>
      <c r="D344" s="58"/>
      <c r="E344" s="58"/>
      <c r="F344" s="58"/>
      <c r="G344" s="58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customHeight="1" spans="1:26">
      <c r="A345" s="58"/>
      <c r="B345" s="58"/>
      <c r="C345" s="58"/>
      <c r="D345" s="58"/>
      <c r="E345" s="58"/>
      <c r="F345" s="58"/>
      <c r="G345" s="58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customHeight="1" spans="1:26">
      <c r="A346" s="58"/>
      <c r="B346" s="58"/>
      <c r="C346" s="58"/>
      <c r="D346" s="58"/>
      <c r="E346" s="58"/>
      <c r="F346" s="58"/>
      <c r="G346" s="58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customHeight="1" spans="1:26">
      <c r="A347" s="58"/>
      <c r="B347" s="58"/>
      <c r="C347" s="58"/>
      <c r="D347" s="58"/>
      <c r="E347" s="58"/>
      <c r="F347" s="58"/>
      <c r="G347" s="58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customHeight="1" spans="1:26">
      <c r="A348" s="58"/>
      <c r="B348" s="58"/>
      <c r="C348" s="58"/>
      <c r="D348" s="58"/>
      <c r="E348" s="58"/>
      <c r="F348" s="58"/>
      <c r="G348" s="58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customHeight="1" spans="1:26">
      <c r="A349" s="58"/>
      <c r="B349" s="58"/>
      <c r="C349" s="58"/>
      <c r="D349" s="58"/>
      <c r="E349" s="58"/>
      <c r="F349" s="58"/>
      <c r="G349" s="58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customHeight="1" spans="1:26">
      <c r="A350" s="58"/>
      <c r="B350" s="58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customHeight="1" spans="1:26">
      <c r="A351" s="58"/>
      <c r="B351" s="58"/>
      <c r="C351" s="58"/>
      <c r="D351" s="58"/>
      <c r="E351" s="58"/>
      <c r="F351" s="58"/>
      <c r="G351" s="58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customHeight="1" spans="1:26">
      <c r="A352" s="58"/>
      <c r="B352" s="58"/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customHeight="1" spans="1:26">
      <c r="A353" s="58"/>
      <c r="B353" s="58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customHeight="1" spans="1:26">
      <c r="A354" s="58"/>
      <c r="B354" s="58"/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customHeight="1" spans="1:26">
      <c r="A355" s="58"/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customHeight="1" spans="1:26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customHeight="1" spans="1:26">
      <c r="A357" s="58"/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customHeight="1" spans="1:26">
      <c r="A358" s="58"/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customHeight="1" spans="1:26">
      <c r="A359" s="58"/>
      <c r="B359" s="58"/>
      <c r="C359" s="58"/>
      <c r="D359" s="58"/>
      <c r="E359" s="58"/>
      <c r="F359" s="58"/>
      <c r="G359" s="58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customHeight="1" spans="1:26">
      <c r="A360" s="58"/>
      <c r="B360" s="58"/>
      <c r="C360" s="58"/>
      <c r="D360" s="58"/>
      <c r="E360" s="58"/>
      <c r="F360" s="58"/>
      <c r="G360" s="58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customHeight="1" spans="1:26">
      <c r="A361" s="58"/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customHeight="1" spans="1:26">
      <c r="A362" s="58"/>
      <c r="B362" s="58"/>
      <c r="C362" s="58"/>
      <c r="D362" s="58"/>
      <c r="E362" s="58"/>
      <c r="F362" s="58"/>
      <c r="G362" s="58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customHeight="1" spans="1:26">
      <c r="A363" s="58"/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customHeight="1" spans="1:26">
      <c r="A364" s="58"/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customHeight="1" spans="1:26">
      <c r="A365" s="58"/>
      <c r="B365" s="58"/>
      <c r="C365" s="58"/>
      <c r="D365" s="58"/>
      <c r="E365" s="58"/>
      <c r="F365" s="58"/>
      <c r="G365" s="58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customHeight="1" spans="1:26">
      <c r="A366" s="58"/>
      <c r="B366" s="58"/>
      <c r="C366" s="58"/>
      <c r="D366" s="58"/>
      <c r="E366" s="58"/>
      <c r="F366" s="58"/>
      <c r="G366" s="58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customHeight="1" spans="1:26">
      <c r="A367" s="58"/>
      <c r="B367" s="58"/>
      <c r="C367" s="58"/>
      <c r="D367" s="58"/>
      <c r="E367" s="58"/>
      <c r="F367" s="58"/>
      <c r="G367" s="58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customHeight="1" spans="1:26">
      <c r="A368" s="58"/>
      <c r="B368" s="58"/>
      <c r="C368" s="58"/>
      <c r="D368" s="58"/>
      <c r="E368" s="58"/>
      <c r="F368" s="58"/>
      <c r="G368" s="58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customHeight="1" spans="1:26">
      <c r="A369" s="58"/>
      <c r="B369" s="58"/>
      <c r="C369" s="58"/>
      <c r="D369" s="58"/>
      <c r="E369" s="58"/>
      <c r="F369" s="58"/>
      <c r="G369" s="58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customHeight="1" spans="1:26">
      <c r="A370" s="58"/>
      <c r="B370" s="58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customHeight="1" spans="1:26">
      <c r="A371" s="58"/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customHeight="1" spans="1:26">
      <c r="A372" s="58"/>
      <c r="B372" s="58"/>
      <c r="C372" s="58"/>
      <c r="D372" s="58"/>
      <c r="E372" s="58"/>
      <c r="F372" s="58"/>
      <c r="G372" s="58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customHeight="1" spans="1:26">
      <c r="A373" s="58"/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customHeight="1" spans="1:26">
      <c r="A374" s="58"/>
      <c r="B374" s="58"/>
      <c r="C374" s="58"/>
      <c r="D374" s="58"/>
      <c r="E374" s="58"/>
      <c r="F374" s="58"/>
      <c r="G374" s="58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customHeight="1" spans="1:26">
      <c r="A375" s="58"/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customHeight="1" spans="1:26">
      <c r="A376" s="58"/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customHeight="1" spans="1:26">
      <c r="A377" s="58"/>
      <c r="B377" s="58"/>
      <c r="C377" s="58"/>
      <c r="D377" s="58"/>
      <c r="E377" s="58"/>
      <c r="F377" s="58"/>
      <c r="G377" s="58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customHeight="1" spans="1:26">
      <c r="A378" s="58"/>
      <c r="B378" s="58"/>
      <c r="C378" s="58"/>
      <c r="D378" s="58"/>
      <c r="E378" s="58"/>
      <c r="F378" s="58"/>
      <c r="G378" s="58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customHeight="1" spans="1:26">
      <c r="A379" s="58"/>
      <c r="B379" s="58"/>
      <c r="C379" s="58"/>
      <c r="D379" s="58"/>
      <c r="E379" s="58"/>
      <c r="F379" s="58"/>
      <c r="G379" s="58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customHeight="1" spans="1:26">
      <c r="A380" s="58"/>
      <c r="B380" s="58"/>
      <c r="C380" s="58"/>
      <c r="D380" s="58"/>
      <c r="E380" s="58"/>
      <c r="F380" s="58"/>
      <c r="G380" s="58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customHeight="1" spans="1:26">
      <c r="A381" s="58"/>
      <c r="B381" s="58"/>
      <c r="C381" s="58"/>
      <c r="D381" s="58"/>
      <c r="E381" s="58"/>
      <c r="F381" s="58"/>
      <c r="G381" s="58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customHeight="1" spans="1:26">
      <c r="A382" s="58"/>
      <c r="B382" s="58"/>
      <c r="C382" s="58"/>
      <c r="D382" s="58"/>
      <c r="E382" s="58"/>
      <c r="F382" s="58"/>
      <c r="G382" s="58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customHeight="1" spans="1:26">
      <c r="A383" s="58"/>
      <c r="B383" s="58"/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customHeight="1" spans="1:26">
      <c r="A384" s="58"/>
      <c r="B384" s="58"/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customHeight="1" spans="1:26">
      <c r="A385" s="58"/>
      <c r="B385" s="58"/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customHeight="1" spans="1:26">
      <c r="A386" s="58"/>
      <c r="B386" s="58"/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customHeight="1" spans="1:26">
      <c r="A387" s="58"/>
      <c r="B387" s="58"/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customHeight="1" spans="1:26">
      <c r="A388" s="58"/>
      <c r="B388" s="58"/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customHeight="1" spans="1:26">
      <c r="A389" s="58"/>
      <c r="B389" s="58"/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customHeight="1" spans="1:26">
      <c r="A390" s="58"/>
      <c r="B390" s="58"/>
      <c r="C390" s="58"/>
      <c r="D390" s="58"/>
      <c r="E390" s="58"/>
      <c r="F390" s="58"/>
      <c r="G390" s="58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customHeight="1" spans="1:26">
      <c r="A391" s="58"/>
      <c r="B391" s="58"/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customHeight="1" spans="1:26">
      <c r="A392" s="58"/>
      <c r="B392" s="58"/>
      <c r="C392" s="58"/>
      <c r="D392" s="58"/>
      <c r="E392" s="58"/>
      <c r="F392" s="58"/>
      <c r="G392" s="58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customHeight="1" spans="1:26">
      <c r="A393" s="58"/>
      <c r="B393" s="58"/>
      <c r="C393" s="58"/>
      <c r="D393" s="58"/>
      <c r="E393" s="58"/>
      <c r="F393" s="58"/>
      <c r="G393" s="58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customHeight="1" spans="1:26">
      <c r="A394" s="58"/>
      <c r="B394" s="58"/>
      <c r="C394" s="58"/>
      <c r="D394" s="58"/>
      <c r="E394" s="58"/>
      <c r="F394" s="58"/>
      <c r="G394" s="58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customHeight="1" spans="1:26">
      <c r="A395" s="58"/>
      <c r="B395" s="58"/>
      <c r="C395" s="58"/>
      <c r="D395" s="58"/>
      <c r="E395" s="58"/>
      <c r="F395" s="58"/>
      <c r="G395" s="58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customHeight="1" spans="1:26">
      <c r="A396" s="58"/>
      <c r="B396" s="58"/>
      <c r="C396" s="58"/>
      <c r="D396" s="58"/>
      <c r="E396" s="58"/>
      <c r="F396" s="58"/>
      <c r="G396" s="58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customHeight="1" spans="1:26">
      <c r="A397" s="58"/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customHeight="1" spans="1:26">
      <c r="A398" s="58"/>
      <c r="B398" s="58"/>
      <c r="C398" s="58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customHeight="1" spans="1:26">
      <c r="A399" s="58"/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customHeight="1" spans="1:26">
      <c r="A400" s="58"/>
      <c r="B400" s="58"/>
      <c r="C400" s="58"/>
      <c r="D400" s="58"/>
      <c r="E400" s="58"/>
      <c r="F400" s="58"/>
      <c r="G400" s="58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customHeight="1" spans="1:26">
      <c r="A401" s="58"/>
      <c r="B401" s="58"/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customHeight="1" spans="1:26">
      <c r="A402" s="58"/>
      <c r="B402" s="58"/>
      <c r="C402" s="58"/>
      <c r="D402" s="58"/>
      <c r="E402" s="58"/>
      <c r="F402" s="58"/>
      <c r="G402" s="58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customHeight="1" spans="1:26">
      <c r="A403" s="58"/>
      <c r="B403" s="58"/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customHeight="1" spans="1:26">
      <c r="A404" s="58"/>
      <c r="B404" s="58"/>
      <c r="C404" s="58"/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customHeight="1" spans="1:26">
      <c r="A405" s="58"/>
      <c r="B405" s="58"/>
      <c r="C405" s="58"/>
      <c r="D405" s="58"/>
      <c r="E405" s="58"/>
      <c r="F405" s="58"/>
      <c r="G405" s="58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customHeight="1" spans="1:26">
      <c r="A406" s="58"/>
      <c r="B406" s="58"/>
      <c r="C406" s="58"/>
      <c r="D406" s="58"/>
      <c r="E406" s="58"/>
      <c r="F406" s="58"/>
      <c r="G406" s="58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customHeight="1" spans="1:26">
      <c r="A407" s="58"/>
      <c r="B407" s="58"/>
      <c r="C407" s="58"/>
      <c r="D407" s="58"/>
      <c r="E407" s="58"/>
      <c r="F407" s="58"/>
      <c r="G407" s="58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customHeight="1" spans="1:26">
      <c r="A408" s="58"/>
      <c r="B408" s="58"/>
      <c r="C408" s="58"/>
      <c r="D408" s="58"/>
      <c r="E408" s="58"/>
      <c r="F408" s="58"/>
      <c r="G408" s="58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customHeight="1" spans="1:26">
      <c r="A409" s="58"/>
      <c r="B409" s="58"/>
      <c r="C409" s="58"/>
      <c r="D409" s="58"/>
      <c r="E409" s="58"/>
      <c r="F409" s="58"/>
      <c r="G409" s="58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customHeight="1" spans="1:26">
      <c r="A410" s="58"/>
      <c r="B410" s="58"/>
      <c r="C410" s="58"/>
      <c r="D410" s="58"/>
      <c r="E410" s="58"/>
      <c r="F410" s="58"/>
      <c r="G410" s="58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customHeight="1" spans="1:26">
      <c r="A411" s="58"/>
      <c r="B411" s="58"/>
      <c r="C411" s="58"/>
      <c r="D411" s="58"/>
      <c r="E411" s="58"/>
      <c r="F411" s="58"/>
      <c r="G411" s="58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customHeight="1" spans="1:26">
      <c r="A412" s="58"/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customHeight="1" spans="1:26">
      <c r="A413" s="58"/>
      <c r="B413" s="58"/>
      <c r="C413" s="58"/>
      <c r="D413" s="58"/>
      <c r="E413" s="58"/>
      <c r="F413" s="58"/>
      <c r="G413" s="58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customHeight="1" spans="1:26">
      <c r="A414" s="58"/>
      <c r="B414" s="58"/>
      <c r="C414" s="58"/>
      <c r="D414" s="58"/>
      <c r="E414" s="58"/>
      <c r="F414" s="58"/>
      <c r="G414" s="58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customHeight="1" spans="1:26">
      <c r="A415" s="58"/>
      <c r="B415" s="58"/>
      <c r="C415" s="58"/>
      <c r="D415" s="58"/>
      <c r="E415" s="58"/>
      <c r="F415" s="58"/>
      <c r="G415" s="58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customHeight="1" spans="1:26">
      <c r="A416" s="58"/>
      <c r="B416" s="58"/>
      <c r="C416" s="58"/>
      <c r="D416" s="58"/>
      <c r="E416" s="58"/>
      <c r="F416" s="58"/>
      <c r="G416" s="58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customHeight="1" spans="1:26">
      <c r="A417" s="58"/>
      <c r="B417" s="58"/>
      <c r="C417" s="58"/>
      <c r="D417" s="58"/>
      <c r="E417" s="58"/>
      <c r="F417" s="58"/>
      <c r="G417" s="58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customHeight="1" spans="1:26">
      <c r="A418" s="58"/>
      <c r="B418" s="58"/>
      <c r="C418" s="58"/>
      <c r="D418" s="58"/>
      <c r="E418" s="58"/>
      <c r="F418" s="58"/>
      <c r="G418" s="58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customHeight="1" spans="1:26">
      <c r="A419" s="58"/>
      <c r="B419" s="58"/>
      <c r="C419" s="58"/>
      <c r="D419" s="58"/>
      <c r="E419" s="58"/>
      <c r="F419" s="58"/>
      <c r="G419" s="58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customHeight="1" spans="1:26">
      <c r="A420" s="58"/>
      <c r="B420" s="58"/>
      <c r="C420" s="58"/>
      <c r="D420" s="58"/>
      <c r="E420" s="58"/>
      <c r="F420" s="58"/>
      <c r="G420" s="58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customHeight="1" spans="1:26">
      <c r="A421" s="58"/>
      <c r="B421" s="58"/>
      <c r="C421" s="58"/>
      <c r="D421" s="58"/>
      <c r="E421" s="58"/>
      <c r="F421" s="58"/>
      <c r="G421" s="58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customHeight="1" spans="1:26">
      <c r="A422" s="58"/>
      <c r="B422" s="58"/>
      <c r="C422" s="58"/>
      <c r="D422" s="58"/>
      <c r="E422" s="58"/>
      <c r="F422" s="58"/>
      <c r="G422" s="58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customHeight="1" spans="1:26">
      <c r="A423" s="58"/>
      <c r="B423" s="58"/>
      <c r="C423" s="58"/>
      <c r="D423" s="58"/>
      <c r="E423" s="58"/>
      <c r="F423" s="58"/>
      <c r="G423" s="58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customHeight="1" spans="1:26">
      <c r="A424" s="58"/>
      <c r="B424" s="58"/>
      <c r="C424" s="58"/>
      <c r="D424" s="58"/>
      <c r="E424" s="58"/>
      <c r="F424" s="58"/>
      <c r="G424" s="58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customHeight="1" spans="1:26">
      <c r="A425" s="58"/>
      <c r="B425" s="58"/>
      <c r="C425" s="58"/>
      <c r="D425" s="58"/>
      <c r="E425" s="58"/>
      <c r="F425" s="58"/>
      <c r="G425" s="58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customHeight="1" spans="1:26">
      <c r="A426" s="58"/>
      <c r="B426" s="58"/>
      <c r="C426" s="58"/>
      <c r="D426" s="58"/>
      <c r="E426" s="58"/>
      <c r="F426" s="58"/>
      <c r="G426" s="58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customHeight="1" spans="1:26">
      <c r="A427" s="58"/>
      <c r="B427" s="58"/>
      <c r="C427" s="58"/>
      <c r="D427" s="58"/>
      <c r="E427" s="58"/>
      <c r="F427" s="58"/>
      <c r="G427" s="58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customHeight="1" spans="1:26">
      <c r="A428" s="58"/>
      <c r="B428" s="58"/>
      <c r="C428" s="58"/>
      <c r="D428" s="58"/>
      <c r="E428" s="58"/>
      <c r="F428" s="58"/>
      <c r="G428" s="58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customHeight="1" spans="1:26">
      <c r="A429" s="58"/>
      <c r="B429" s="58"/>
      <c r="C429" s="58"/>
      <c r="D429" s="58"/>
      <c r="E429" s="58"/>
      <c r="F429" s="58"/>
      <c r="G429" s="58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customHeight="1" spans="1:26">
      <c r="A430" s="58"/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customHeight="1" spans="1:26">
      <c r="A431" s="58"/>
      <c r="B431" s="58"/>
      <c r="C431" s="58"/>
      <c r="D431" s="58"/>
      <c r="E431" s="58"/>
      <c r="F431" s="58"/>
      <c r="G431" s="58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customHeight="1" spans="1:26">
      <c r="A432" s="58"/>
      <c r="B432" s="58"/>
      <c r="C432" s="58"/>
      <c r="D432" s="58"/>
      <c r="E432" s="58"/>
      <c r="F432" s="58"/>
      <c r="G432" s="58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customHeight="1" spans="1:26">
      <c r="A433" s="58"/>
      <c r="B433" s="58"/>
      <c r="C433" s="58"/>
      <c r="D433" s="58"/>
      <c r="E433" s="58"/>
      <c r="F433" s="58"/>
      <c r="G433" s="58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customHeight="1" spans="1:26">
      <c r="A434" s="58"/>
      <c r="B434" s="58"/>
      <c r="C434" s="58"/>
      <c r="D434" s="58"/>
      <c r="E434" s="58"/>
      <c r="F434" s="58"/>
      <c r="G434" s="58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customHeight="1" spans="1:26">
      <c r="A435" s="58"/>
      <c r="B435" s="58"/>
      <c r="C435" s="58"/>
      <c r="D435" s="58"/>
      <c r="E435" s="58"/>
      <c r="F435" s="58"/>
      <c r="G435" s="58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customHeight="1" spans="1:26">
      <c r="A436" s="58"/>
      <c r="B436" s="58"/>
      <c r="C436" s="58"/>
      <c r="D436" s="58"/>
      <c r="E436" s="58"/>
      <c r="F436" s="58"/>
      <c r="G436" s="58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customHeight="1" spans="1:26">
      <c r="A437" s="58"/>
      <c r="B437" s="58"/>
      <c r="C437" s="58"/>
      <c r="D437" s="58"/>
      <c r="E437" s="58"/>
      <c r="F437" s="58"/>
      <c r="G437" s="58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customHeight="1" spans="1:26">
      <c r="A438" s="58"/>
      <c r="B438" s="58"/>
      <c r="C438" s="58"/>
      <c r="D438" s="58"/>
      <c r="E438" s="58"/>
      <c r="F438" s="58"/>
      <c r="G438" s="58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customHeight="1" spans="1:26">
      <c r="A439" s="58"/>
      <c r="B439" s="58"/>
      <c r="C439" s="58"/>
      <c r="D439" s="58"/>
      <c r="E439" s="58"/>
      <c r="F439" s="58"/>
      <c r="G439" s="58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customHeight="1" spans="1:26">
      <c r="A440" s="58"/>
      <c r="B440" s="58"/>
      <c r="C440" s="58"/>
      <c r="D440" s="58"/>
      <c r="E440" s="58"/>
      <c r="F440" s="58"/>
      <c r="G440" s="58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customHeight="1" spans="1:26">
      <c r="A441" s="58"/>
      <c r="B441" s="58"/>
      <c r="C441" s="58"/>
      <c r="D441" s="58"/>
      <c r="E441" s="58"/>
      <c r="F441" s="58"/>
      <c r="G441" s="58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customHeight="1" spans="1:26">
      <c r="A442" s="58"/>
      <c r="B442" s="58"/>
      <c r="C442" s="58"/>
      <c r="D442" s="58"/>
      <c r="E442" s="58"/>
      <c r="F442" s="58"/>
      <c r="G442" s="58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customHeight="1" spans="1:26">
      <c r="A443" s="58"/>
      <c r="B443" s="58"/>
      <c r="C443" s="58"/>
      <c r="D443" s="58"/>
      <c r="E443" s="58"/>
      <c r="F443" s="58"/>
      <c r="G443" s="58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customHeight="1" spans="1:26">
      <c r="A444" s="58"/>
      <c r="B444" s="58"/>
      <c r="C444" s="58"/>
      <c r="D444" s="58"/>
      <c r="E444" s="58"/>
      <c r="F444" s="58"/>
      <c r="G444" s="58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customHeight="1" spans="1:26">
      <c r="A445" s="58"/>
      <c r="B445" s="58"/>
      <c r="C445" s="58"/>
      <c r="D445" s="58"/>
      <c r="E445" s="58"/>
      <c r="F445" s="58"/>
      <c r="G445" s="58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customHeight="1" spans="1:26">
      <c r="A446" s="58"/>
      <c r="B446" s="58"/>
      <c r="C446" s="58"/>
      <c r="D446" s="58"/>
      <c r="E446" s="58"/>
      <c r="F446" s="58"/>
      <c r="G446" s="58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customHeight="1" spans="1:26">
      <c r="A447" s="58"/>
      <c r="B447" s="58"/>
      <c r="C447" s="58"/>
      <c r="D447" s="58"/>
      <c r="E447" s="58"/>
      <c r="F447" s="58"/>
      <c r="G447" s="58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customHeight="1" spans="1:26">
      <c r="A448" s="58"/>
      <c r="B448" s="58"/>
      <c r="C448" s="58"/>
      <c r="D448" s="58"/>
      <c r="E448" s="58"/>
      <c r="F448" s="58"/>
      <c r="G448" s="58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customHeight="1" spans="1:26">
      <c r="A449" s="58"/>
      <c r="B449" s="58"/>
      <c r="C449" s="58"/>
      <c r="D449" s="58"/>
      <c r="E449" s="58"/>
      <c r="F449" s="58"/>
      <c r="G449" s="58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customHeight="1" spans="1:26">
      <c r="A450" s="58"/>
      <c r="B450" s="58"/>
      <c r="C450" s="58"/>
      <c r="D450" s="58"/>
      <c r="E450" s="58"/>
      <c r="F450" s="58"/>
      <c r="G450" s="58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customHeight="1" spans="1:26">
      <c r="A451" s="58"/>
      <c r="B451" s="58"/>
      <c r="C451" s="58"/>
      <c r="D451" s="58"/>
      <c r="E451" s="58"/>
      <c r="F451" s="58"/>
      <c r="G451" s="58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customHeight="1" spans="1:26">
      <c r="A452" s="58"/>
      <c r="B452" s="58"/>
      <c r="C452" s="58"/>
      <c r="D452" s="58"/>
      <c r="E452" s="58"/>
      <c r="F452" s="58"/>
      <c r="G452" s="58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customHeight="1" spans="1:26">
      <c r="A453" s="58"/>
      <c r="B453" s="58"/>
      <c r="C453" s="58"/>
      <c r="D453" s="58"/>
      <c r="E453" s="58"/>
      <c r="F453" s="58"/>
      <c r="G453" s="58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customHeight="1" spans="1:26">
      <c r="A454" s="58"/>
      <c r="B454" s="58"/>
      <c r="C454" s="58"/>
      <c r="D454" s="58"/>
      <c r="E454" s="58"/>
      <c r="F454" s="58"/>
      <c r="G454" s="58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customHeight="1" spans="1:26">
      <c r="A455" s="58"/>
      <c r="B455" s="58"/>
      <c r="C455" s="58"/>
      <c r="D455" s="58"/>
      <c r="E455" s="58"/>
      <c r="F455" s="58"/>
      <c r="G455" s="58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customHeight="1" spans="1:26">
      <c r="A456" s="58"/>
      <c r="B456" s="58"/>
      <c r="C456" s="58"/>
      <c r="D456" s="58"/>
      <c r="E456" s="58"/>
      <c r="F456" s="58"/>
      <c r="G456" s="58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customHeight="1" spans="1:26">
      <c r="A457" s="58"/>
      <c r="B457" s="58"/>
      <c r="C457" s="58"/>
      <c r="D457" s="58"/>
      <c r="E457" s="58"/>
      <c r="F457" s="58"/>
      <c r="G457" s="58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customHeight="1" spans="1:26">
      <c r="A458" s="58"/>
      <c r="B458" s="58"/>
      <c r="C458" s="58"/>
      <c r="D458" s="58"/>
      <c r="E458" s="58"/>
      <c r="F458" s="58"/>
      <c r="G458" s="58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customHeight="1" spans="1:26">
      <c r="A459" s="58"/>
      <c r="B459" s="58"/>
      <c r="C459" s="58"/>
      <c r="D459" s="58"/>
      <c r="E459" s="58"/>
      <c r="F459" s="58"/>
      <c r="G459" s="58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customHeight="1" spans="1:26">
      <c r="A460" s="58"/>
      <c r="B460" s="58"/>
      <c r="C460" s="58"/>
      <c r="D460" s="58"/>
      <c r="E460" s="58"/>
      <c r="F460" s="58"/>
      <c r="G460" s="58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customHeight="1" spans="1:26">
      <c r="A461" s="58"/>
      <c r="B461" s="58"/>
      <c r="C461" s="58"/>
      <c r="D461" s="58"/>
      <c r="E461" s="58"/>
      <c r="F461" s="58"/>
      <c r="G461" s="58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customHeight="1" spans="1:26">
      <c r="A462" s="58"/>
      <c r="B462" s="58"/>
      <c r="C462" s="58"/>
      <c r="D462" s="58"/>
      <c r="E462" s="58"/>
      <c r="F462" s="58"/>
      <c r="G462" s="58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customHeight="1" spans="1:26">
      <c r="A463" s="58"/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customHeight="1" spans="1:26">
      <c r="A464" s="58"/>
      <c r="B464" s="58"/>
      <c r="C464" s="58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customHeight="1" spans="1:26">
      <c r="A465" s="58"/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customHeight="1" spans="1:26">
      <c r="A466" s="58"/>
      <c r="B466" s="58"/>
      <c r="C466" s="58"/>
      <c r="D466" s="58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customHeight="1" spans="1:26">
      <c r="A467" s="58"/>
      <c r="B467" s="58"/>
      <c r="C467" s="58"/>
      <c r="D467" s="58"/>
      <c r="E467" s="58"/>
      <c r="F467" s="58"/>
      <c r="G467" s="58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customHeight="1" spans="1:26">
      <c r="A468" s="58"/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customHeight="1" spans="1:26">
      <c r="A469" s="58"/>
      <c r="B469" s="58"/>
      <c r="C469" s="5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customHeight="1" spans="1:26">
      <c r="A470" s="58"/>
      <c r="B470" s="58"/>
      <c r="C470" s="58"/>
      <c r="D470" s="58"/>
      <c r="E470" s="58"/>
      <c r="F470" s="58"/>
      <c r="G470" s="58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customHeight="1" spans="1:26">
      <c r="A471" s="58"/>
      <c r="B471" s="58"/>
      <c r="C471" s="58"/>
      <c r="D471" s="58"/>
      <c r="E471" s="58"/>
      <c r="F471" s="58"/>
      <c r="G471" s="58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customHeight="1" spans="1:26">
      <c r="A472" s="58"/>
      <c r="B472" s="58"/>
      <c r="C472" s="58"/>
      <c r="D472" s="58"/>
      <c r="E472" s="58"/>
      <c r="F472" s="58"/>
      <c r="G472" s="58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customHeight="1" spans="1:26">
      <c r="A473" s="58"/>
      <c r="B473" s="58"/>
      <c r="C473" s="58"/>
      <c r="D473" s="58"/>
      <c r="E473" s="58"/>
      <c r="F473" s="58"/>
      <c r="G473" s="58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customHeight="1" spans="1:26">
      <c r="A474" s="58"/>
      <c r="B474" s="58"/>
      <c r="C474" s="58"/>
      <c r="D474" s="58"/>
      <c r="E474" s="58"/>
      <c r="F474" s="58"/>
      <c r="G474" s="58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customHeight="1" spans="1:26">
      <c r="A475" s="58"/>
      <c r="B475" s="58"/>
      <c r="C475" s="58"/>
      <c r="D475" s="58"/>
      <c r="E475" s="58"/>
      <c r="F475" s="58"/>
      <c r="G475" s="58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customHeight="1" spans="1:26">
      <c r="A476" s="58"/>
      <c r="B476" s="58"/>
      <c r="C476" s="58"/>
      <c r="D476" s="58"/>
      <c r="E476" s="58"/>
      <c r="F476" s="58"/>
      <c r="G476" s="58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customHeight="1" spans="1:26">
      <c r="A477" s="58"/>
      <c r="B477" s="58"/>
      <c r="C477" s="58"/>
      <c r="D477" s="58"/>
      <c r="E477" s="58"/>
      <c r="F477" s="58"/>
      <c r="G477" s="58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customHeight="1" spans="1:26">
      <c r="A478" s="58"/>
      <c r="B478" s="58"/>
      <c r="C478" s="58"/>
      <c r="D478" s="58"/>
      <c r="E478" s="58"/>
      <c r="F478" s="58"/>
      <c r="G478" s="58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customHeight="1" spans="1:26">
      <c r="A479" s="58"/>
      <c r="B479" s="58"/>
      <c r="C479" s="58"/>
      <c r="D479" s="58"/>
      <c r="E479" s="58"/>
      <c r="F479" s="58"/>
      <c r="G479" s="58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customHeight="1" spans="1:26">
      <c r="A480" s="58"/>
      <c r="B480" s="58"/>
      <c r="C480" s="58"/>
      <c r="D480" s="58"/>
      <c r="E480" s="58"/>
      <c r="F480" s="58"/>
      <c r="G480" s="58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customHeight="1" spans="1:26">
      <c r="A481" s="58"/>
      <c r="B481" s="58"/>
      <c r="C481" s="58"/>
      <c r="D481" s="58"/>
      <c r="E481" s="58"/>
      <c r="F481" s="58"/>
      <c r="G481" s="58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customHeight="1" spans="1:26">
      <c r="A482" s="58"/>
      <c r="B482" s="58"/>
      <c r="C482" s="58"/>
      <c r="D482" s="58"/>
      <c r="E482" s="58"/>
      <c r="F482" s="58"/>
      <c r="G482" s="58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customHeight="1" spans="1:26">
      <c r="A483" s="58"/>
      <c r="B483" s="58"/>
      <c r="C483" s="58"/>
      <c r="D483" s="58"/>
      <c r="E483" s="58"/>
      <c r="F483" s="58"/>
      <c r="G483" s="58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customHeight="1" spans="1:26">
      <c r="A484" s="58"/>
      <c r="B484" s="58"/>
      <c r="C484" s="58"/>
      <c r="D484" s="58"/>
      <c r="E484" s="58"/>
      <c r="F484" s="58"/>
      <c r="G484" s="58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customHeight="1" spans="1:26">
      <c r="A485" s="58"/>
      <c r="B485" s="58"/>
      <c r="C485" s="58"/>
      <c r="D485" s="58"/>
      <c r="E485" s="58"/>
      <c r="F485" s="58"/>
      <c r="G485" s="58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customHeight="1" spans="1:26">
      <c r="A486" s="58"/>
      <c r="B486" s="58"/>
      <c r="C486" s="58"/>
      <c r="D486" s="58"/>
      <c r="E486" s="58"/>
      <c r="F486" s="58"/>
      <c r="G486" s="58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customHeight="1" spans="1:26">
      <c r="A487" s="58"/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customHeight="1" spans="1:26">
      <c r="A488" s="58"/>
      <c r="B488" s="58"/>
      <c r="C488" s="58"/>
      <c r="D488" s="58"/>
      <c r="E488" s="58"/>
      <c r="F488" s="58"/>
      <c r="G488" s="58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customHeight="1" spans="1:26">
      <c r="A489" s="58"/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customHeight="1" spans="1:26">
      <c r="A490" s="58"/>
      <c r="B490" s="58"/>
      <c r="C490" s="58"/>
      <c r="D490" s="58"/>
      <c r="E490" s="58"/>
      <c r="F490" s="58"/>
      <c r="G490" s="58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customHeight="1" spans="1:26">
      <c r="A491" s="58"/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customHeight="1" spans="1:26">
      <c r="A492" s="58"/>
      <c r="B492" s="58"/>
      <c r="C492" s="58"/>
      <c r="D492" s="58"/>
      <c r="E492" s="58"/>
      <c r="F492" s="58"/>
      <c r="G492" s="58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customHeight="1" spans="1:26">
      <c r="A493" s="58"/>
      <c r="B493" s="58"/>
      <c r="C493" s="58"/>
      <c r="D493" s="58"/>
      <c r="E493" s="58"/>
      <c r="F493" s="58"/>
      <c r="G493" s="58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customHeight="1" spans="1:26">
      <c r="A494" s="58"/>
      <c r="B494" s="58"/>
      <c r="C494" s="58"/>
      <c r="D494" s="58"/>
      <c r="E494" s="58"/>
      <c r="F494" s="58"/>
      <c r="G494" s="58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customHeight="1" spans="1:26">
      <c r="A495" s="58"/>
      <c r="B495" s="58"/>
      <c r="C495" s="58"/>
      <c r="D495" s="58"/>
      <c r="E495" s="58"/>
      <c r="F495" s="58"/>
      <c r="G495" s="58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customHeight="1" spans="1:26">
      <c r="A496" s="58"/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customHeight="1" spans="1:26">
      <c r="A497" s="58"/>
      <c r="B497" s="58"/>
      <c r="C497" s="58"/>
      <c r="D497" s="58"/>
      <c r="E497" s="58"/>
      <c r="F497" s="58"/>
      <c r="G497" s="58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customHeight="1" spans="1:26">
      <c r="A498" s="58"/>
      <c r="B498" s="58"/>
      <c r="C498" s="58"/>
      <c r="D498" s="58"/>
      <c r="E498" s="58"/>
      <c r="F498" s="58"/>
      <c r="G498" s="58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customHeight="1" spans="1:26">
      <c r="A499" s="58"/>
      <c r="B499" s="58"/>
      <c r="C499" s="58"/>
      <c r="D499" s="58"/>
      <c r="E499" s="58"/>
      <c r="F499" s="58"/>
      <c r="G499" s="58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customHeight="1" spans="1:26">
      <c r="A500" s="58"/>
      <c r="B500" s="58"/>
      <c r="C500" s="58"/>
      <c r="D500" s="58"/>
      <c r="E500" s="58"/>
      <c r="F500" s="58"/>
      <c r="G500" s="58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customHeight="1" spans="1:26">
      <c r="A501" s="58"/>
      <c r="B501" s="58"/>
      <c r="C501" s="58"/>
      <c r="D501" s="58"/>
      <c r="E501" s="58"/>
      <c r="F501" s="58"/>
      <c r="G501" s="58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customHeight="1" spans="1:26">
      <c r="A502" s="58"/>
      <c r="B502" s="58"/>
      <c r="C502" s="58"/>
      <c r="D502" s="58"/>
      <c r="E502" s="58"/>
      <c r="F502" s="58"/>
      <c r="G502" s="58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customHeight="1" spans="1:26">
      <c r="A503" s="58"/>
      <c r="B503" s="58"/>
      <c r="C503" s="58"/>
      <c r="D503" s="58"/>
      <c r="E503" s="58"/>
      <c r="F503" s="58"/>
      <c r="G503" s="58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customHeight="1" spans="1:26">
      <c r="A504" s="58"/>
      <c r="B504" s="58"/>
      <c r="C504" s="58"/>
      <c r="D504" s="58"/>
      <c r="E504" s="58"/>
      <c r="F504" s="58"/>
      <c r="G504" s="58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customHeight="1" spans="1:26">
      <c r="A505" s="58"/>
      <c r="B505" s="58"/>
      <c r="C505" s="58"/>
      <c r="D505" s="58"/>
      <c r="E505" s="58"/>
      <c r="F505" s="58"/>
      <c r="G505" s="58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customHeight="1" spans="1:26">
      <c r="A506" s="58"/>
      <c r="B506" s="58"/>
      <c r="C506" s="58"/>
      <c r="D506" s="58"/>
      <c r="E506" s="58"/>
      <c r="F506" s="58"/>
      <c r="G506" s="58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customHeight="1" spans="1:26">
      <c r="A507" s="58"/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customHeight="1" spans="1:26">
      <c r="A508" s="58"/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customHeight="1" spans="1:26">
      <c r="A509" s="58"/>
      <c r="B509" s="58"/>
      <c r="C509" s="58"/>
      <c r="D509" s="58"/>
      <c r="E509" s="58"/>
      <c r="F509" s="58"/>
      <c r="G509" s="58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customHeight="1" spans="1:26">
      <c r="A510" s="58"/>
      <c r="B510" s="58"/>
      <c r="C510" s="58"/>
      <c r="D510" s="58"/>
      <c r="E510" s="58"/>
      <c r="F510" s="58"/>
      <c r="G510" s="58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customHeight="1" spans="1:26">
      <c r="A511" s="58"/>
      <c r="B511" s="58"/>
      <c r="C511" s="58"/>
      <c r="D511" s="58"/>
      <c r="E511" s="58"/>
      <c r="F511" s="58"/>
      <c r="G511" s="58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customHeight="1" spans="1:26">
      <c r="A512" s="58"/>
      <c r="B512" s="58"/>
      <c r="C512" s="58"/>
      <c r="D512" s="58"/>
      <c r="E512" s="58"/>
      <c r="F512" s="58"/>
      <c r="G512" s="58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customHeight="1" spans="1:26">
      <c r="A513" s="58"/>
      <c r="B513" s="58"/>
      <c r="C513" s="58"/>
      <c r="D513" s="58"/>
      <c r="E513" s="58"/>
      <c r="F513" s="58"/>
      <c r="G513" s="58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customHeight="1" spans="1:26">
      <c r="A514" s="58"/>
      <c r="B514" s="58"/>
      <c r="C514" s="58"/>
      <c r="D514" s="58"/>
      <c r="E514" s="58"/>
      <c r="F514" s="58"/>
      <c r="G514" s="58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customHeight="1" spans="1:26">
      <c r="A515" s="58"/>
      <c r="B515" s="58"/>
      <c r="C515" s="58"/>
      <c r="D515" s="58"/>
      <c r="E515" s="58"/>
      <c r="F515" s="58"/>
      <c r="G515" s="58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customHeight="1" spans="1:26">
      <c r="A516" s="58"/>
      <c r="B516" s="58"/>
      <c r="C516" s="58"/>
      <c r="D516" s="58"/>
      <c r="E516" s="58"/>
      <c r="F516" s="58"/>
      <c r="G516" s="58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customHeight="1" spans="1:26">
      <c r="A517" s="58"/>
      <c r="B517" s="58"/>
      <c r="C517" s="58"/>
      <c r="D517" s="58"/>
      <c r="E517" s="58"/>
      <c r="F517" s="58"/>
      <c r="G517" s="58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customHeight="1" spans="1:26">
      <c r="A518" s="58"/>
      <c r="B518" s="58"/>
      <c r="C518" s="58"/>
      <c r="D518" s="58"/>
      <c r="E518" s="58"/>
      <c r="F518" s="58"/>
      <c r="G518" s="58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customHeight="1" spans="1:26">
      <c r="A519" s="58"/>
      <c r="B519" s="58"/>
      <c r="C519" s="58"/>
      <c r="D519" s="58"/>
      <c r="E519" s="58"/>
      <c r="F519" s="58"/>
      <c r="G519" s="58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customHeight="1" spans="1:26">
      <c r="A520" s="58"/>
      <c r="B520" s="58"/>
      <c r="C520" s="58"/>
      <c r="D520" s="58"/>
      <c r="E520" s="58"/>
      <c r="F520" s="58"/>
      <c r="G520" s="58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customHeight="1" spans="1:26">
      <c r="A521" s="58"/>
      <c r="B521" s="58"/>
      <c r="C521" s="58"/>
      <c r="D521" s="58"/>
      <c r="E521" s="58"/>
      <c r="F521" s="58"/>
      <c r="G521" s="58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customHeight="1" spans="1:26">
      <c r="A522" s="58"/>
      <c r="B522" s="58"/>
      <c r="C522" s="58"/>
      <c r="D522" s="58"/>
      <c r="E522" s="58"/>
      <c r="F522" s="58"/>
      <c r="G522" s="58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customHeight="1" spans="1:26">
      <c r="A523" s="58"/>
      <c r="B523" s="58"/>
      <c r="C523" s="58"/>
      <c r="D523" s="58"/>
      <c r="E523" s="58"/>
      <c r="F523" s="58"/>
      <c r="G523" s="58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customHeight="1" spans="1:26">
      <c r="A524" s="58"/>
      <c r="B524" s="58"/>
      <c r="C524" s="58"/>
      <c r="D524" s="58"/>
      <c r="E524" s="58"/>
      <c r="F524" s="58"/>
      <c r="G524" s="58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customHeight="1" spans="1:26">
      <c r="A525" s="58"/>
      <c r="B525" s="58"/>
      <c r="C525" s="58"/>
      <c r="D525" s="58"/>
      <c r="E525" s="58"/>
      <c r="F525" s="58"/>
      <c r="G525" s="58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customHeight="1" spans="1:26">
      <c r="A526" s="58"/>
      <c r="B526" s="58"/>
      <c r="C526" s="58"/>
      <c r="D526" s="58"/>
      <c r="E526" s="58"/>
      <c r="F526" s="58"/>
      <c r="G526" s="58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customHeight="1" spans="1:26">
      <c r="A527" s="58"/>
      <c r="B527" s="58"/>
      <c r="C527" s="58"/>
      <c r="D527" s="58"/>
      <c r="E527" s="58"/>
      <c r="F527" s="58"/>
      <c r="G527" s="58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customHeight="1" spans="1:26">
      <c r="A528" s="58"/>
      <c r="B528" s="58"/>
      <c r="C528" s="58"/>
      <c r="D528" s="58"/>
      <c r="E528" s="58"/>
      <c r="F528" s="58"/>
      <c r="G528" s="58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customHeight="1" spans="1:26">
      <c r="A529" s="58"/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customHeight="1" spans="1:26">
      <c r="A530" s="58"/>
      <c r="B530" s="58"/>
      <c r="C530" s="58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customHeight="1" spans="1:26">
      <c r="A531" s="58"/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customHeight="1" spans="1:26">
      <c r="A532" s="58"/>
      <c r="B532" s="58"/>
      <c r="C532" s="58"/>
      <c r="D532" s="58"/>
      <c r="E532" s="58"/>
      <c r="F532" s="58"/>
      <c r="G532" s="58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customHeight="1" spans="1:26">
      <c r="A533" s="58"/>
      <c r="B533" s="58"/>
      <c r="C533" s="58"/>
      <c r="D533" s="58"/>
      <c r="E533" s="58"/>
      <c r="F533" s="58"/>
      <c r="G533" s="58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customHeight="1" spans="1:26">
      <c r="A534" s="58"/>
      <c r="B534" s="58"/>
      <c r="C534" s="58"/>
      <c r="D534" s="58"/>
      <c r="E534" s="58"/>
      <c r="F534" s="58"/>
      <c r="G534" s="58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customHeight="1" spans="1:26">
      <c r="A535" s="58"/>
      <c r="B535" s="58"/>
      <c r="C535" s="58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customHeight="1" spans="1:26">
      <c r="A536" s="58"/>
      <c r="B536" s="58"/>
      <c r="C536" s="58"/>
      <c r="D536" s="58"/>
      <c r="E536" s="58"/>
      <c r="F536" s="58"/>
      <c r="G536" s="58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customHeight="1" spans="1:26">
      <c r="A537" s="58"/>
      <c r="B537" s="58"/>
      <c r="C537" s="58"/>
      <c r="D537" s="58"/>
      <c r="E537" s="58"/>
      <c r="F537" s="58"/>
      <c r="G537" s="58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customHeight="1" spans="1:26">
      <c r="A538" s="58"/>
      <c r="B538" s="58"/>
      <c r="C538" s="58"/>
      <c r="D538" s="58"/>
      <c r="E538" s="58"/>
      <c r="F538" s="58"/>
      <c r="G538" s="58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customHeight="1" spans="1:26">
      <c r="A539" s="58"/>
      <c r="B539" s="58"/>
      <c r="C539" s="58"/>
      <c r="D539" s="58"/>
      <c r="E539" s="58"/>
      <c r="F539" s="58"/>
      <c r="G539" s="58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customHeight="1" spans="1:26">
      <c r="A540" s="58"/>
      <c r="B540" s="58"/>
      <c r="C540" s="58"/>
      <c r="D540" s="58"/>
      <c r="E540" s="58"/>
      <c r="F540" s="58"/>
      <c r="G540" s="58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customHeight="1" spans="1:26">
      <c r="A541" s="58"/>
      <c r="B541" s="58"/>
      <c r="C541" s="58"/>
      <c r="D541" s="58"/>
      <c r="E541" s="58"/>
      <c r="F541" s="58"/>
      <c r="G541" s="58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customHeight="1" spans="1:26">
      <c r="A542" s="58"/>
      <c r="B542" s="58"/>
      <c r="C542" s="58"/>
      <c r="D542" s="58"/>
      <c r="E542" s="58"/>
      <c r="F542" s="58"/>
      <c r="G542" s="58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customHeight="1" spans="1:26">
      <c r="A543" s="58"/>
      <c r="B543" s="58"/>
      <c r="C543" s="58"/>
      <c r="D543" s="58"/>
      <c r="E543" s="58"/>
      <c r="F543" s="58"/>
      <c r="G543" s="58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customHeight="1" spans="1:26">
      <c r="A544" s="58"/>
      <c r="B544" s="58"/>
      <c r="C544" s="58"/>
      <c r="D544" s="58"/>
      <c r="E544" s="58"/>
      <c r="F544" s="58"/>
      <c r="G544" s="58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customHeight="1" spans="1:26">
      <c r="A545" s="58"/>
      <c r="B545" s="58"/>
      <c r="C545" s="58"/>
      <c r="D545" s="58"/>
      <c r="E545" s="58"/>
      <c r="F545" s="58"/>
      <c r="G545" s="58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customHeight="1" spans="1:26">
      <c r="A546" s="58"/>
      <c r="B546" s="58"/>
      <c r="C546" s="58"/>
      <c r="D546" s="58"/>
      <c r="E546" s="58"/>
      <c r="F546" s="58"/>
      <c r="G546" s="58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customHeight="1" spans="1:26">
      <c r="A547" s="58"/>
      <c r="B547" s="58"/>
      <c r="C547" s="58"/>
      <c r="D547" s="58"/>
      <c r="E547" s="58"/>
      <c r="F547" s="58"/>
      <c r="G547" s="58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customHeight="1" spans="1:26">
      <c r="A548" s="58"/>
      <c r="B548" s="58"/>
      <c r="C548" s="58"/>
      <c r="D548" s="58"/>
      <c r="E548" s="58"/>
      <c r="F548" s="58"/>
      <c r="G548" s="58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customHeight="1" spans="1:26">
      <c r="A549" s="58"/>
      <c r="B549" s="58"/>
      <c r="C549" s="58"/>
      <c r="D549" s="58"/>
      <c r="E549" s="58"/>
      <c r="F549" s="58"/>
      <c r="G549" s="58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customHeight="1" spans="1:26">
      <c r="A550" s="58"/>
      <c r="B550" s="58"/>
      <c r="C550" s="58"/>
      <c r="D550" s="58"/>
      <c r="E550" s="58"/>
      <c r="F550" s="58"/>
      <c r="G550" s="58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customHeight="1" spans="1:26">
      <c r="A551" s="58"/>
      <c r="B551" s="58"/>
      <c r="C551" s="58"/>
      <c r="D551" s="58"/>
      <c r="E551" s="58"/>
      <c r="F551" s="58"/>
      <c r="G551" s="58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customHeight="1" spans="1:26">
      <c r="A552" s="58"/>
      <c r="B552" s="58"/>
      <c r="C552" s="58"/>
      <c r="D552" s="58"/>
      <c r="E552" s="58"/>
      <c r="F552" s="58"/>
      <c r="G552" s="58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customHeight="1" spans="1:26">
      <c r="A553" s="58"/>
      <c r="B553" s="58"/>
      <c r="C553" s="58"/>
      <c r="D553" s="58"/>
      <c r="E553" s="58"/>
      <c r="F553" s="58"/>
      <c r="G553" s="58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customHeight="1" spans="1:26">
      <c r="A554" s="58"/>
      <c r="B554" s="58"/>
      <c r="C554" s="58"/>
      <c r="D554" s="58"/>
      <c r="E554" s="58"/>
      <c r="F554" s="58"/>
      <c r="G554" s="58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customHeight="1" spans="1:26">
      <c r="A555" s="58"/>
      <c r="B555" s="58"/>
      <c r="C555" s="58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customHeight="1" spans="1:26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customHeight="1" spans="1:26">
      <c r="A557" s="58"/>
      <c r="B557" s="58"/>
      <c r="C557" s="58"/>
      <c r="D557" s="58"/>
      <c r="E557" s="58"/>
      <c r="F557" s="58"/>
      <c r="G557" s="58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customHeight="1" spans="1:26">
      <c r="A558" s="58"/>
      <c r="B558" s="58"/>
      <c r="C558" s="58"/>
      <c r="D558" s="58"/>
      <c r="E558" s="58"/>
      <c r="F558" s="58"/>
      <c r="G558" s="58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customHeight="1" spans="1:26">
      <c r="A559" s="58"/>
      <c r="B559" s="58"/>
      <c r="C559" s="58"/>
      <c r="D559" s="58"/>
      <c r="E559" s="58"/>
      <c r="F559" s="58"/>
      <c r="G559" s="58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customHeight="1" spans="1:26">
      <c r="A560" s="58"/>
      <c r="B560" s="58"/>
      <c r="C560" s="58"/>
      <c r="D560" s="58"/>
      <c r="E560" s="58"/>
      <c r="F560" s="58"/>
      <c r="G560" s="58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customHeight="1" spans="1:26">
      <c r="A561" s="58"/>
      <c r="B561" s="58"/>
      <c r="C561" s="58"/>
      <c r="D561" s="58"/>
      <c r="E561" s="58"/>
      <c r="F561" s="58"/>
      <c r="G561" s="58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customHeight="1" spans="1:26">
      <c r="A562" s="58"/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customHeight="1" spans="1:26">
      <c r="A563" s="58"/>
      <c r="B563" s="58"/>
      <c r="C563" s="58"/>
      <c r="D563" s="58"/>
      <c r="E563" s="58"/>
      <c r="F563" s="58"/>
      <c r="G563" s="58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customHeight="1" spans="1:26">
      <c r="A564" s="58"/>
      <c r="B564" s="58"/>
      <c r="C564" s="58"/>
      <c r="D564" s="58"/>
      <c r="E564" s="58"/>
      <c r="F564" s="58"/>
      <c r="G564" s="58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customHeight="1" spans="1:26">
      <c r="A565" s="58"/>
      <c r="B565" s="58"/>
      <c r="C565" s="58"/>
      <c r="D565" s="58"/>
      <c r="E565" s="58"/>
      <c r="F565" s="58"/>
      <c r="G565" s="58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customHeight="1" spans="1:26">
      <c r="A566" s="58"/>
      <c r="B566" s="58"/>
      <c r="C566" s="58"/>
      <c r="D566" s="58"/>
      <c r="E566" s="58"/>
      <c r="F566" s="58"/>
      <c r="G566" s="58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customHeight="1" spans="1:26">
      <c r="A567" s="58"/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customHeight="1" spans="1:26">
      <c r="A568" s="58"/>
      <c r="B568" s="58"/>
      <c r="C568" s="58"/>
      <c r="D568" s="58"/>
      <c r="E568" s="58"/>
      <c r="F568" s="58"/>
      <c r="G568" s="58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customHeight="1" spans="1:26">
      <c r="A569" s="58"/>
      <c r="B569" s="58"/>
      <c r="C569" s="58"/>
      <c r="D569" s="58"/>
      <c r="E569" s="58"/>
      <c r="F569" s="58"/>
      <c r="G569" s="58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customHeight="1" spans="1:26">
      <c r="A570" s="58"/>
      <c r="B570" s="58"/>
      <c r="C570" s="58"/>
      <c r="D570" s="58"/>
      <c r="E570" s="58"/>
      <c r="F570" s="58"/>
      <c r="G570" s="58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customHeight="1" spans="1:26">
      <c r="A571" s="58"/>
      <c r="B571" s="58"/>
      <c r="C571" s="58"/>
      <c r="D571" s="58"/>
      <c r="E571" s="58"/>
      <c r="F571" s="58"/>
      <c r="G571" s="58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customHeight="1" spans="1:26">
      <c r="A572" s="58"/>
      <c r="B572" s="58"/>
      <c r="C572" s="58"/>
      <c r="D572" s="58"/>
      <c r="E572" s="58"/>
      <c r="F572" s="58"/>
      <c r="G572" s="58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customHeight="1" spans="1:26">
      <c r="A573" s="58"/>
      <c r="B573" s="58"/>
      <c r="C573" s="58"/>
      <c r="D573" s="58"/>
      <c r="E573" s="58"/>
      <c r="F573" s="58"/>
      <c r="G573" s="58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customHeight="1" spans="1:26">
      <c r="A574" s="58"/>
      <c r="B574" s="58"/>
      <c r="C574" s="58"/>
      <c r="D574" s="58"/>
      <c r="E574" s="58"/>
      <c r="F574" s="58"/>
      <c r="G574" s="58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customHeight="1" spans="1:26">
      <c r="A575" s="58"/>
      <c r="B575" s="58"/>
      <c r="C575" s="58"/>
      <c r="D575" s="58"/>
      <c r="E575" s="58"/>
      <c r="F575" s="58"/>
      <c r="G575" s="58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customHeight="1" spans="1:26">
      <c r="A576" s="58"/>
      <c r="B576" s="58"/>
      <c r="C576" s="58"/>
      <c r="D576" s="58"/>
      <c r="E576" s="58"/>
      <c r="F576" s="58"/>
      <c r="G576" s="58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customHeight="1" spans="1:26">
      <c r="A577" s="58"/>
      <c r="B577" s="58"/>
      <c r="C577" s="58"/>
      <c r="D577" s="58"/>
      <c r="E577" s="58"/>
      <c r="F577" s="58"/>
      <c r="G577" s="58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customHeight="1" spans="1:26">
      <c r="A578" s="58"/>
      <c r="B578" s="58"/>
      <c r="C578" s="58"/>
      <c r="D578" s="58"/>
      <c r="E578" s="58"/>
      <c r="F578" s="58"/>
      <c r="G578" s="58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customHeight="1" spans="1:26">
      <c r="A579" s="58"/>
      <c r="B579" s="58"/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customHeight="1" spans="1:26">
      <c r="A580" s="58"/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customHeight="1" spans="1:26">
      <c r="A581" s="58"/>
      <c r="B581" s="58"/>
      <c r="C581" s="58"/>
      <c r="D581" s="58"/>
      <c r="E581" s="58"/>
      <c r="F581" s="58"/>
      <c r="G581" s="58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customHeight="1" spans="1:26">
      <c r="A582" s="58"/>
      <c r="B582" s="58"/>
      <c r="C582" s="58"/>
      <c r="D582" s="58"/>
      <c r="E582" s="58"/>
      <c r="F582" s="58"/>
      <c r="G582" s="58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customHeight="1" spans="1:26">
      <c r="A583" s="58"/>
      <c r="B583" s="58"/>
      <c r="C583" s="58"/>
      <c r="D583" s="58"/>
      <c r="E583" s="58"/>
      <c r="F583" s="58"/>
      <c r="G583" s="58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customHeight="1" spans="1:26">
      <c r="A584" s="58"/>
      <c r="B584" s="58"/>
      <c r="C584" s="58"/>
      <c r="D584" s="58"/>
      <c r="E584" s="58"/>
      <c r="F584" s="58"/>
      <c r="G584" s="58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customHeight="1" spans="1:26">
      <c r="A585" s="58"/>
      <c r="B585" s="58"/>
      <c r="C585" s="58"/>
      <c r="D585" s="58"/>
      <c r="E585" s="58"/>
      <c r="F585" s="58"/>
      <c r="G585" s="58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customHeight="1" spans="1:26">
      <c r="A586" s="58"/>
      <c r="B586" s="58"/>
      <c r="C586" s="58"/>
      <c r="D586" s="58"/>
      <c r="E586" s="58"/>
      <c r="F586" s="58"/>
      <c r="G586" s="58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customHeight="1" spans="1:26">
      <c r="A587" s="58"/>
      <c r="B587" s="58"/>
      <c r="C587" s="58"/>
      <c r="D587" s="58"/>
      <c r="E587" s="58"/>
      <c r="F587" s="58"/>
      <c r="G587" s="58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customHeight="1" spans="1:26">
      <c r="A588" s="58"/>
      <c r="B588" s="58"/>
      <c r="C588" s="58"/>
      <c r="D588" s="58"/>
      <c r="E588" s="58"/>
      <c r="F588" s="58"/>
      <c r="G588" s="58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customHeight="1" spans="1:26">
      <c r="A589" s="58"/>
      <c r="B589" s="58"/>
      <c r="C589" s="58"/>
      <c r="D589" s="58"/>
      <c r="E589" s="58"/>
      <c r="F589" s="58"/>
      <c r="G589" s="58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customHeight="1" spans="1:26">
      <c r="A590" s="58"/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customHeight="1" spans="1:26">
      <c r="A591" s="58"/>
      <c r="B591" s="58"/>
      <c r="C591" s="58"/>
      <c r="D591" s="58"/>
      <c r="E591" s="58"/>
      <c r="F591" s="58"/>
      <c r="G591" s="58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customHeight="1" spans="1:26">
      <c r="A592" s="58"/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customHeight="1" spans="1:26">
      <c r="A593" s="58"/>
      <c r="B593" s="58"/>
      <c r="C593" s="58"/>
      <c r="D593" s="58"/>
      <c r="E593" s="58"/>
      <c r="F593" s="58"/>
      <c r="G593" s="58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customHeight="1" spans="1:26">
      <c r="A594" s="58"/>
      <c r="B594" s="58"/>
      <c r="C594" s="58"/>
      <c r="D594" s="58"/>
      <c r="E594" s="58"/>
      <c r="F594" s="58"/>
      <c r="G594" s="58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customHeight="1" spans="1:26">
      <c r="A595" s="58"/>
      <c r="B595" s="58"/>
      <c r="C595" s="58"/>
      <c r="D595" s="58"/>
      <c r="E595" s="58"/>
      <c r="F595" s="58"/>
      <c r="G595" s="58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customHeight="1" spans="1:26">
      <c r="A596" s="58"/>
      <c r="B596" s="58"/>
      <c r="C596" s="58"/>
      <c r="D596" s="58"/>
      <c r="E596" s="58"/>
      <c r="F596" s="58"/>
      <c r="G596" s="58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customHeight="1" spans="1:26">
      <c r="A597" s="58"/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customHeight="1" spans="1:26">
      <c r="A598" s="58"/>
      <c r="B598" s="58"/>
      <c r="C598" s="58"/>
      <c r="D598" s="58"/>
      <c r="E598" s="58"/>
      <c r="F598" s="58"/>
      <c r="G598" s="58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customHeight="1" spans="1:26">
      <c r="A599" s="58"/>
      <c r="B599" s="58"/>
      <c r="C599" s="58"/>
      <c r="D599" s="58"/>
      <c r="E599" s="58"/>
      <c r="F599" s="58"/>
      <c r="G599" s="58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customHeight="1" spans="1:26">
      <c r="A600" s="58"/>
      <c r="B600" s="58"/>
      <c r="C600" s="58"/>
      <c r="D600" s="58"/>
      <c r="E600" s="58"/>
      <c r="F600" s="58"/>
      <c r="G600" s="58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customHeight="1" spans="1:26">
      <c r="A601" s="58"/>
      <c r="B601" s="58"/>
      <c r="C601" s="58"/>
      <c r="D601" s="58"/>
      <c r="E601" s="58"/>
      <c r="F601" s="58"/>
      <c r="G601" s="58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customHeight="1" spans="1:26">
      <c r="A602" s="58"/>
      <c r="B602" s="58"/>
      <c r="C602" s="58"/>
      <c r="D602" s="58"/>
      <c r="E602" s="58"/>
      <c r="F602" s="58"/>
      <c r="G602" s="58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customHeight="1" spans="1:26">
      <c r="A603" s="58"/>
      <c r="B603" s="58"/>
      <c r="C603" s="58"/>
      <c r="D603" s="58"/>
      <c r="E603" s="58"/>
      <c r="F603" s="58"/>
      <c r="G603" s="58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customHeight="1" spans="1:26">
      <c r="A604" s="58"/>
      <c r="B604" s="58"/>
      <c r="C604" s="58"/>
      <c r="D604" s="58"/>
      <c r="E604" s="58"/>
      <c r="F604" s="58"/>
      <c r="G604" s="58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customHeight="1" spans="1:26">
      <c r="A605" s="58"/>
      <c r="B605" s="58"/>
      <c r="C605" s="58"/>
      <c r="D605" s="58"/>
      <c r="E605" s="58"/>
      <c r="F605" s="58"/>
      <c r="G605" s="58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customHeight="1" spans="1:26">
      <c r="A606" s="58"/>
      <c r="B606" s="58"/>
      <c r="C606" s="58"/>
      <c r="D606" s="58"/>
      <c r="E606" s="58"/>
      <c r="F606" s="58"/>
      <c r="G606" s="58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customHeight="1" spans="1:26">
      <c r="A607" s="58"/>
      <c r="B607" s="58"/>
      <c r="C607" s="58"/>
      <c r="D607" s="58"/>
      <c r="E607" s="58"/>
      <c r="F607" s="58"/>
      <c r="G607" s="58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customHeight="1" spans="1:26">
      <c r="A608" s="58"/>
      <c r="B608" s="58"/>
      <c r="C608" s="58"/>
      <c r="D608" s="58"/>
      <c r="E608" s="58"/>
      <c r="F608" s="58"/>
      <c r="G608" s="58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customHeight="1" spans="1:26">
      <c r="A609" s="58"/>
      <c r="B609" s="58"/>
      <c r="C609" s="58"/>
      <c r="D609" s="58"/>
      <c r="E609" s="58"/>
      <c r="F609" s="58"/>
      <c r="G609" s="58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customHeight="1" spans="1:26">
      <c r="A610" s="58"/>
      <c r="B610" s="58"/>
      <c r="C610" s="58"/>
      <c r="D610" s="58"/>
      <c r="E610" s="58"/>
      <c r="F610" s="58"/>
      <c r="G610" s="58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customHeight="1" spans="1:26">
      <c r="A611" s="58"/>
      <c r="B611" s="58"/>
      <c r="C611" s="58"/>
      <c r="D611" s="58"/>
      <c r="E611" s="58"/>
      <c r="F611" s="58"/>
      <c r="G611" s="58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customHeight="1" spans="1:26">
      <c r="A612" s="58"/>
      <c r="B612" s="58"/>
      <c r="C612" s="58"/>
      <c r="D612" s="58"/>
      <c r="E612" s="58"/>
      <c r="F612" s="58"/>
      <c r="G612" s="58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customHeight="1" spans="1:26">
      <c r="A613" s="58"/>
      <c r="B613" s="58"/>
      <c r="C613" s="58"/>
      <c r="D613" s="58"/>
      <c r="E613" s="58"/>
      <c r="F613" s="58"/>
      <c r="G613" s="58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customHeight="1" spans="1:26">
      <c r="A614" s="58"/>
      <c r="B614" s="58"/>
      <c r="C614" s="58"/>
      <c r="D614" s="58"/>
      <c r="E614" s="58"/>
      <c r="F614" s="58"/>
      <c r="G614" s="58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customHeight="1" spans="1:26">
      <c r="A615" s="58"/>
      <c r="B615" s="58"/>
      <c r="C615" s="58"/>
      <c r="D615" s="58"/>
      <c r="E615" s="58"/>
      <c r="F615" s="58"/>
      <c r="G615" s="58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customHeight="1" spans="1:26">
      <c r="A616" s="58"/>
      <c r="B616" s="58"/>
      <c r="C616" s="58"/>
      <c r="D616" s="58"/>
      <c r="E616" s="58"/>
      <c r="F616" s="58"/>
      <c r="G616" s="58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customHeight="1" spans="1:26">
      <c r="A617" s="58"/>
      <c r="B617" s="58"/>
      <c r="C617" s="58"/>
      <c r="D617" s="58"/>
      <c r="E617" s="58"/>
      <c r="F617" s="58"/>
      <c r="G617" s="58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customHeight="1" spans="1:26">
      <c r="A618" s="58"/>
      <c r="B618" s="58"/>
      <c r="C618" s="58"/>
      <c r="D618" s="58"/>
      <c r="E618" s="58"/>
      <c r="F618" s="58"/>
      <c r="G618" s="58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customHeight="1" spans="1:26">
      <c r="A619" s="58"/>
      <c r="B619" s="58"/>
      <c r="C619" s="58"/>
      <c r="D619" s="58"/>
      <c r="E619" s="58"/>
      <c r="F619" s="58"/>
      <c r="G619" s="58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customHeight="1" spans="1:26">
      <c r="A620" s="58"/>
      <c r="B620" s="58"/>
      <c r="C620" s="58"/>
      <c r="D620" s="58"/>
      <c r="E620" s="58"/>
      <c r="F620" s="58"/>
      <c r="G620" s="58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customHeight="1" spans="1:26">
      <c r="A621" s="58"/>
      <c r="B621" s="58"/>
      <c r="C621" s="58"/>
      <c r="D621" s="58"/>
      <c r="E621" s="58"/>
      <c r="F621" s="58"/>
      <c r="G621" s="58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customHeight="1" spans="1:26">
      <c r="A622" s="58"/>
      <c r="B622" s="58"/>
      <c r="C622" s="58"/>
      <c r="D622" s="58"/>
      <c r="E622" s="58"/>
      <c r="F622" s="58"/>
      <c r="G622" s="58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customHeight="1" spans="1:26">
      <c r="A623" s="58"/>
      <c r="B623" s="58"/>
      <c r="C623" s="58"/>
      <c r="D623" s="58"/>
      <c r="E623" s="58"/>
      <c r="F623" s="58"/>
      <c r="G623" s="58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customHeight="1" spans="1:26">
      <c r="A624" s="58"/>
      <c r="B624" s="58"/>
      <c r="C624" s="58"/>
      <c r="D624" s="58"/>
      <c r="E624" s="58"/>
      <c r="F624" s="58"/>
      <c r="G624" s="58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customHeight="1" spans="1:26">
      <c r="A625" s="58"/>
      <c r="B625" s="58"/>
      <c r="C625" s="58"/>
      <c r="D625" s="58"/>
      <c r="E625" s="58"/>
      <c r="F625" s="58"/>
      <c r="G625" s="58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customHeight="1" spans="1:26">
      <c r="A626" s="58"/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customHeight="1" spans="1:26">
      <c r="A627" s="58"/>
      <c r="B627" s="58"/>
      <c r="C627" s="58"/>
      <c r="D627" s="58"/>
      <c r="E627" s="58"/>
      <c r="F627" s="58"/>
      <c r="G627" s="58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customHeight="1" spans="1:26">
      <c r="A628" s="58"/>
      <c r="B628" s="58"/>
      <c r="C628" s="58"/>
      <c r="D628" s="58"/>
      <c r="E628" s="58"/>
      <c r="F628" s="58"/>
      <c r="G628" s="58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customHeight="1" spans="1:26">
      <c r="A629" s="58"/>
      <c r="B629" s="58"/>
      <c r="C629" s="58"/>
      <c r="D629" s="58"/>
      <c r="E629" s="58"/>
      <c r="F629" s="58"/>
      <c r="G629" s="58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customHeight="1" spans="1:26">
      <c r="A630" s="58"/>
      <c r="B630" s="58"/>
      <c r="C630" s="58"/>
      <c r="D630" s="58"/>
      <c r="E630" s="58"/>
      <c r="F630" s="58"/>
      <c r="G630" s="58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customHeight="1" spans="1:26">
      <c r="A631" s="58"/>
      <c r="B631" s="58"/>
      <c r="C631" s="58"/>
      <c r="D631" s="58"/>
      <c r="E631" s="58"/>
      <c r="F631" s="58"/>
      <c r="G631" s="58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customHeight="1" spans="1:26">
      <c r="A632" s="58"/>
      <c r="B632" s="58"/>
      <c r="C632" s="58"/>
      <c r="D632" s="58"/>
      <c r="E632" s="58"/>
      <c r="F632" s="58"/>
      <c r="G632" s="58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customHeight="1" spans="1:26">
      <c r="A633" s="58"/>
      <c r="B633" s="58"/>
      <c r="C633" s="58"/>
      <c r="D633" s="58"/>
      <c r="E633" s="58"/>
      <c r="F633" s="58"/>
      <c r="G633" s="58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customHeight="1" spans="1:26">
      <c r="A634" s="58"/>
      <c r="B634" s="58"/>
      <c r="C634" s="58"/>
      <c r="D634" s="58"/>
      <c r="E634" s="58"/>
      <c r="F634" s="58"/>
      <c r="G634" s="58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customHeight="1" spans="1:26">
      <c r="A635" s="58"/>
      <c r="B635" s="58"/>
      <c r="C635" s="58"/>
      <c r="D635" s="58"/>
      <c r="E635" s="58"/>
      <c r="F635" s="58"/>
      <c r="G635" s="58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customHeight="1" spans="1:26">
      <c r="A636" s="58"/>
      <c r="B636" s="58"/>
      <c r="C636" s="58"/>
      <c r="D636" s="58"/>
      <c r="E636" s="58"/>
      <c r="F636" s="58"/>
      <c r="G636" s="58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customHeight="1" spans="1:26">
      <c r="A637" s="58"/>
      <c r="B637" s="58"/>
      <c r="C637" s="58"/>
      <c r="D637" s="58"/>
      <c r="E637" s="58"/>
      <c r="F637" s="58"/>
      <c r="G637" s="58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customHeight="1" spans="1:26">
      <c r="A638" s="58"/>
      <c r="B638" s="58"/>
      <c r="C638" s="58"/>
      <c r="D638" s="58"/>
      <c r="E638" s="58"/>
      <c r="F638" s="58"/>
      <c r="G638" s="58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customHeight="1" spans="1:26">
      <c r="A639" s="58"/>
      <c r="B639" s="58"/>
      <c r="C639" s="58"/>
      <c r="D639" s="58"/>
      <c r="E639" s="58"/>
      <c r="F639" s="58"/>
      <c r="G639" s="58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customHeight="1" spans="1:26">
      <c r="A640" s="58"/>
      <c r="B640" s="58"/>
      <c r="C640" s="58"/>
      <c r="D640" s="58"/>
      <c r="E640" s="58"/>
      <c r="F640" s="58"/>
      <c r="G640" s="58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customHeight="1" spans="1:26">
      <c r="A641" s="58"/>
      <c r="B641" s="58"/>
      <c r="C641" s="58"/>
      <c r="D641" s="58"/>
      <c r="E641" s="58"/>
      <c r="F641" s="58"/>
      <c r="G641" s="58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customHeight="1" spans="1:26">
      <c r="A642" s="58"/>
      <c r="B642" s="58"/>
      <c r="C642" s="58"/>
      <c r="D642" s="58"/>
      <c r="E642" s="58"/>
      <c r="F642" s="58"/>
      <c r="G642" s="58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customHeight="1" spans="1:26">
      <c r="A643" s="58"/>
      <c r="B643" s="58"/>
      <c r="C643" s="58"/>
      <c r="D643" s="58"/>
      <c r="E643" s="58"/>
      <c r="F643" s="58"/>
      <c r="G643" s="58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customHeight="1" spans="1:26">
      <c r="A644" s="58"/>
      <c r="B644" s="58"/>
      <c r="C644" s="58"/>
      <c r="D644" s="58"/>
      <c r="E644" s="58"/>
      <c r="F644" s="58"/>
      <c r="G644" s="58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customHeight="1" spans="1:26">
      <c r="A645" s="58"/>
      <c r="B645" s="58"/>
      <c r="C645" s="58"/>
      <c r="D645" s="58"/>
      <c r="E645" s="58"/>
      <c r="F645" s="58"/>
      <c r="G645" s="58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customHeight="1" spans="1:26">
      <c r="A646" s="58"/>
      <c r="B646" s="58"/>
      <c r="C646" s="58"/>
      <c r="D646" s="58"/>
      <c r="E646" s="58"/>
      <c r="F646" s="58"/>
      <c r="G646" s="58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customHeight="1" spans="1:26">
      <c r="A647" s="58"/>
      <c r="B647" s="58"/>
      <c r="C647" s="58"/>
      <c r="D647" s="58"/>
      <c r="E647" s="58"/>
      <c r="F647" s="58"/>
      <c r="G647" s="58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customHeight="1" spans="1:26">
      <c r="A648" s="58"/>
      <c r="B648" s="58"/>
      <c r="C648" s="58"/>
      <c r="D648" s="58"/>
      <c r="E648" s="58"/>
      <c r="F648" s="58"/>
      <c r="G648" s="58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customHeight="1" spans="1:26">
      <c r="A649" s="58"/>
      <c r="B649" s="58"/>
      <c r="C649" s="58"/>
      <c r="D649" s="58"/>
      <c r="E649" s="58"/>
      <c r="F649" s="58"/>
      <c r="G649" s="58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customHeight="1" spans="1:26">
      <c r="A650" s="58"/>
      <c r="B650" s="58"/>
      <c r="C650" s="58"/>
      <c r="D650" s="58"/>
      <c r="E650" s="58"/>
      <c r="F650" s="58"/>
      <c r="G650" s="58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customHeight="1" spans="1:26">
      <c r="A651" s="58"/>
      <c r="B651" s="58"/>
      <c r="C651" s="58"/>
      <c r="D651" s="58"/>
      <c r="E651" s="58"/>
      <c r="F651" s="58"/>
      <c r="G651" s="58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customHeight="1" spans="1:26">
      <c r="A652" s="58"/>
      <c r="B652" s="58"/>
      <c r="C652" s="58"/>
      <c r="D652" s="58"/>
      <c r="E652" s="58"/>
      <c r="F652" s="58"/>
      <c r="G652" s="58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customHeight="1" spans="1:26">
      <c r="A653" s="58"/>
      <c r="B653" s="58"/>
      <c r="C653" s="58"/>
      <c r="D653" s="58"/>
      <c r="E653" s="58"/>
      <c r="F653" s="58"/>
      <c r="G653" s="58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customHeight="1" spans="1:26">
      <c r="A654" s="58"/>
      <c r="B654" s="58"/>
      <c r="C654" s="58"/>
      <c r="D654" s="58"/>
      <c r="E654" s="58"/>
      <c r="F654" s="58"/>
      <c r="G654" s="58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customHeight="1" spans="1:26">
      <c r="A655" s="58"/>
      <c r="B655" s="58"/>
      <c r="C655" s="58"/>
      <c r="D655" s="58"/>
      <c r="E655" s="58"/>
      <c r="F655" s="58"/>
      <c r="G655" s="58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customHeight="1" spans="1:26">
      <c r="A656" s="58"/>
      <c r="B656" s="58"/>
      <c r="C656" s="58"/>
      <c r="D656" s="58"/>
      <c r="E656" s="58"/>
      <c r="F656" s="58"/>
      <c r="G656" s="58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customHeight="1" spans="1:26">
      <c r="A657" s="58"/>
      <c r="B657" s="58"/>
      <c r="C657" s="58"/>
      <c r="D657" s="58"/>
      <c r="E657" s="58"/>
      <c r="F657" s="58"/>
      <c r="G657" s="58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customHeight="1" spans="1:26">
      <c r="A658" s="58"/>
      <c r="B658" s="58"/>
      <c r="C658" s="58"/>
      <c r="D658" s="58"/>
      <c r="E658" s="58"/>
      <c r="F658" s="58"/>
      <c r="G658" s="58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customHeight="1" spans="1:26">
      <c r="A659" s="58"/>
      <c r="B659" s="58"/>
      <c r="C659" s="58"/>
      <c r="D659" s="58"/>
      <c r="E659" s="58"/>
      <c r="F659" s="58"/>
      <c r="G659" s="58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customHeight="1" spans="1:26">
      <c r="A660" s="58"/>
      <c r="B660" s="58"/>
      <c r="C660" s="58"/>
      <c r="D660" s="58"/>
      <c r="E660" s="58"/>
      <c r="F660" s="58"/>
      <c r="G660" s="58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customHeight="1" spans="1:26">
      <c r="A661" s="58"/>
      <c r="B661" s="58"/>
      <c r="C661" s="58"/>
      <c r="D661" s="58"/>
      <c r="E661" s="58"/>
      <c r="F661" s="58"/>
      <c r="G661" s="58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customHeight="1" spans="1:26">
      <c r="A662" s="58"/>
      <c r="B662" s="58"/>
      <c r="C662" s="58"/>
      <c r="D662" s="58"/>
      <c r="E662" s="58"/>
      <c r="F662" s="58"/>
      <c r="G662" s="58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customHeight="1" spans="1:26">
      <c r="A663" s="58"/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customHeight="1" spans="1:26">
      <c r="A664" s="58"/>
      <c r="B664" s="58"/>
      <c r="C664" s="58"/>
      <c r="D664" s="58"/>
      <c r="E664" s="58"/>
      <c r="F664" s="58"/>
      <c r="G664" s="58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customHeight="1" spans="1:26">
      <c r="A665" s="58"/>
      <c r="B665" s="58"/>
      <c r="C665" s="58"/>
      <c r="D665" s="58"/>
      <c r="E665" s="58"/>
      <c r="F665" s="58"/>
      <c r="G665" s="58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customHeight="1" spans="1:26">
      <c r="A666" s="58"/>
      <c r="B666" s="58"/>
      <c r="C666" s="58"/>
      <c r="D666" s="58"/>
      <c r="E666" s="58"/>
      <c r="F666" s="58"/>
      <c r="G666" s="58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customHeight="1" spans="1:26">
      <c r="A667" s="58"/>
      <c r="B667" s="58"/>
      <c r="C667" s="58"/>
      <c r="D667" s="58"/>
      <c r="E667" s="58"/>
      <c r="F667" s="58"/>
      <c r="G667" s="58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customHeight="1" spans="1:26">
      <c r="A668" s="58"/>
      <c r="B668" s="58"/>
      <c r="C668" s="58"/>
      <c r="D668" s="58"/>
      <c r="E668" s="58"/>
      <c r="F668" s="58"/>
      <c r="G668" s="58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customHeight="1" spans="1:26">
      <c r="A669" s="58"/>
      <c r="B669" s="58"/>
      <c r="C669" s="58"/>
      <c r="D669" s="58"/>
      <c r="E669" s="58"/>
      <c r="F669" s="58"/>
      <c r="G669" s="58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customHeight="1" spans="1:26">
      <c r="A670" s="58"/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customHeight="1" spans="1:26">
      <c r="A671" s="58"/>
      <c r="B671" s="58"/>
      <c r="C671" s="58"/>
      <c r="D671" s="58"/>
      <c r="E671" s="58"/>
      <c r="F671" s="58"/>
      <c r="G671" s="58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customHeight="1" spans="1:26">
      <c r="A672" s="58"/>
      <c r="B672" s="58"/>
      <c r="C672" s="58"/>
      <c r="D672" s="58"/>
      <c r="E672" s="58"/>
      <c r="F672" s="58"/>
      <c r="G672" s="58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customHeight="1" spans="1:26">
      <c r="A673" s="58"/>
      <c r="B673" s="58"/>
      <c r="C673" s="58"/>
      <c r="D673" s="58"/>
      <c r="E673" s="58"/>
      <c r="F673" s="58"/>
      <c r="G673" s="58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customHeight="1" spans="1:26">
      <c r="A674" s="58"/>
      <c r="B674" s="58"/>
      <c r="C674" s="58"/>
      <c r="D674" s="58"/>
      <c r="E674" s="58"/>
      <c r="F674" s="58"/>
      <c r="G674" s="58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customHeight="1" spans="1:26">
      <c r="A675" s="58"/>
      <c r="B675" s="58"/>
      <c r="C675" s="58"/>
      <c r="D675" s="58"/>
      <c r="E675" s="58"/>
      <c r="F675" s="58"/>
      <c r="G675" s="58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customHeight="1" spans="1:26">
      <c r="A676" s="58"/>
      <c r="B676" s="58"/>
      <c r="C676" s="58"/>
      <c r="D676" s="58"/>
      <c r="E676" s="58"/>
      <c r="F676" s="58"/>
      <c r="G676" s="58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customHeight="1" spans="1:26">
      <c r="A677" s="58"/>
      <c r="B677" s="58"/>
      <c r="C677" s="58"/>
      <c r="D677" s="58"/>
      <c r="E677" s="58"/>
      <c r="F677" s="58"/>
      <c r="G677" s="58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customHeight="1" spans="1:26">
      <c r="A678" s="58"/>
      <c r="B678" s="58"/>
      <c r="C678" s="58"/>
      <c r="D678" s="58"/>
      <c r="E678" s="58"/>
      <c r="F678" s="58"/>
      <c r="G678" s="58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customHeight="1" spans="1:26">
      <c r="A679" s="58"/>
      <c r="B679" s="58"/>
      <c r="C679" s="58"/>
      <c r="D679" s="58"/>
      <c r="E679" s="58"/>
      <c r="F679" s="58"/>
      <c r="G679" s="58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customHeight="1" spans="1:26">
      <c r="A680" s="58"/>
      <c r="B680" s="58"/>
      <c r="C680" s="58"/>
      <c r="D680" s="58"/>
      <c r="E680" s="58"/>
      <c r="F680" s="58"/>
      <c r="G680" s="58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customHeight="1" spans="1:26">
      <c r="A681" s="58"/>
      <c r="B681" s="58"/>
      <c r="C681" s="58"/>
      <c r="D681" s="58"/>
      <c r="E681" s="58"/>
      <c r="F681" s="58"/>
      <c r="G681" s="58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customHeight="1" spans="1:26">
      <c r="A682" s="58"/>
      <c r="B682" s="58"/>
      <c r="C682" s="58"/>
      <c r="D682" s="58"/>
      <c r="E682" s="58"/>
      <c r="F682" s="58"/>
      <c r="G682" s="58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customHeight="1" spans="1:26">
      <c r="A683" s="58"/>
      <c r="B683" s="58"/>
      <c r="C683" s="58"/>
      <c r="D683" s="58"/>
      <c r="E683" s="58"/>
      <c r="F683" s="58"/>
      <c r="G683" s="58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customHeight="1" spans="1:26">
      <c r="A684" s="58"/>
      <c r="B684" s="58"/>
      <c r="C684" s="58"/>
      <c r="D684" s="58"/>
      <c r="E684" s="58"/>
      <c r="F684" s="58"/>
      <c r="G684" s="58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customHeight="1" spans="1:26">
      <c r="A685" s="58"/>
      <c r="B685" s="58"/>
      <c r="C685" s="58"/>
      <c r="D685" s="58"/>
      <c r="E685" s="58"/>
      <c r="F685" s="58"/>
      <c r="G685" s="58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customHeight="1" spans="1:26">
      <c r="A686" s="58"/>
      <c r="B686" s="58"/>
      <c r="C686" s="58"/>
      <c r="D686" s="58"/>
      <c r="E686" s="58"/>
      <c r="F686" s="58"/>
      <c r="G686" s="58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customHeight="1" spans="1:26">
      <c r="A687" s="58"/>
      <c r="B687" s="58"/>
      <c r="C687" s="58"/>
      <c r="D687" s="58"/>
      <c r="E687" s="58"/>
      <c r="F687" s="58"/>
      <c r="G687" s="58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customHeight="1" spans="1:26">
      <c r="A688" s="58"/>
      <c r="B688" s="58"/>
      <c r="C688" s="58"/>
      <c r="D688" s="58"/>
      <c r="E688" s="58"/>
      <c r="F688" s="58"/>
      <c r="G688" s="58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customHeight="1" spans="1:26">
      <c r="A689" s="58"/>
      <c r="B689" s="58"/>
      <c r="C689" s="58"/>
      <c r="D689" s="58"/>
      <c r="E689" s="58"/>
      <c r="F689" s="58"/>
      <c r="G689" s="58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customHeight="1" spans="1:26">
      <c r="A690" s="58"/>
      <c r="B690" s="58"/>
      <c r="C690" s="58"/>
      <c r="D690" s="58"/>
      <c r="E690" s="58"/>
      <c r="F690" s="58"/>
      <c r="G690" s="58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customHeight="1" spans="1:26">
      <c r="A691" s="58"/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customHeight="1" spans="1:26">
      <c r="A692" s="58"/>
      <c r="B692" s="58"/>
      <c r="C692" s="58"/>
      <c r="D692" s="58"/>
      <c r="E692" s="58"/>
      <c r="F692" s="58"/>
      <c r="G692" s="58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customHeight="1" spans="1:26">
      <c r="A693" s="58"/>
      <c r="B693" s="58"/>
      <c r="C693" s="58"/>
      <c r="D693" s="58"/>
      <c r="E693" s="58"/>
      <c r="F693" s="58"/>
      <c r="G693" s="58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customHeight="1" spans="1:26">
      <c r="A694" s="58"/>
      <c r="B694" s="58"/>
      <c r="C694" s="58"/>
      <c r="D694" s="58"/>
      <c r="E694" s="58"/>
      <c r="F694" s="58"/>
      <c r="G694" s="58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customHeight="1" spans="1:26">
      <c r="A695" s="58"/>
      <c r="B695" s="58"/>
      <c r="C695" s="58"/>
      <c r="D695" s="58"/>
      <c r="E695" s="58"/>
      <c r="F695" s="58"/>
      <c r="G695" s="58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customHeight="1" spans="1:26">
      <c r="A696" s="58"/>
      <c r="B696" s="58"/>
      <c r="C696" s="58"/>
      <c r="D696" s="58"/>
      <c r="E696" s="58"/>
      <c r="F696" s="58"/>
      <c r="G696" s="58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customHeight="1" spans="1:26">
      <c r="A697" s="58"/>
      <c r="B697" s="58"/>
      <c r="C697" s="58"/>
      <c r="D697" s="58"/>
      <c r="E697" s="58"/>
      <c r="F697" s="58"/>
      <c r="G697" s="58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customHeight="1" spans="1:26">
      <c r="A698" s="58"/>
      <c r="B698" s="58"/>
      <c r="C698" s="58"/>
      <c r="D698" s="58"/>
      <c r="E698" s="58"/>
      <c r="F698" s="58"/>
      <c r="G698" s="58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customHeight="1" spans="1:26">
      <c r="A699" s="58"/>
      <c r="B699" s="58"/>
      <c r="C699" s="58"/>
      <c r="D699" s="58"/>
      <c r="E699" s="58"/>
      <c r="F699" s="58"/>
      <c r="G699" s="58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customHeight="1" spans="1:26">
      <c r="A700" s="58"/>
      <c r="B700" s="58"/>
      <c r="C700" s="58"/>
      <c r="D700" s="58"/>
      <c r="E700" s="58"/>
      <c r="F700" s="58"/>
      <c r="G700" s="58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customHeight="1" spans="1:26">
      <c r="A701" s="58"/>
      <c r="B701" s="58"/>
      <c r="C701" s="58"/>
      <c r="D701" s="58"/>
      <c r="E701" s="58"/>
      <c r="F701" s="58"/>
      <c r="G701" s="58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customHeight="1" spans="1:26">
      <c r="A702" s="58"/>
      <c r="B702" s="58"/>
      <c r="C702" s="58"/>
      <c r="D702" s="58"/>
      <c r="E702" s="58"/>
      <c r="F702" s="58"/>
      <c r="G702" s="58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customHeight="1" spans="1:26">
      <c r="A703" s="58"/>
      <c r="B703" s="58"/>
      <c r="C703" s="58"/>
      <c r="D703" s="58"/>
      <c r="E703" s="58"/>
      <c r="F703" s="58"/>
      <c r="G703" s="58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customHeight="1" spans="1:26">
      <c r="A704" s="58"/>
      <c r="B704" s="58"/>
      <c r="C704" s="58"/>
      <c r="D704" s="58"/>
      <c r="E704" s="58"/>
      <c r="F704" s="58"/>
      <c r="G704" s="58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customHeight="1" spans="1:26">
      <c r="A705" s="58"/>
      <c r="B705" s="58"/>
      <c r="C705" s="58"/>
      <c r="D705" s="58"/>
      <c r="E705" s="58"/>
      <c r="F705" s="58"/>
      <c r="G705" s="58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customHeight="1" spans="1:26">
      <c r="A706" s="58"/>
      <c r="B706" s="58"/>
      <c r="C706" s="58"/>
      <c r="D706" s="58"/>
      <c r="E706" s="58"/>
      <c r="F706" s="58"/>
      <c r="G706" s="58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customHeight="1" spans="1:26">
      <c r="A707" s="58"/>
      <c r="B707" s="58"/>
      <c r="C707" s="58"/>
      <c r="D707" s="58"/>
      <c r="E707" s="58"/>
      <c r="F707" s="58"/>
      <c r="G707" s="58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customHeight="1" spans="1:26">
      <c r="A708" s="58"/>
      <c r="B708" s="58"/>
      <c r="C708" s="58"/>
      <c r="D708" s="58"/>
      <c r="E708" s="58"/>
      <c r="F708" s="58"/>
      <c r="G708" s="58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customHeight="1" spans="1:26">
      <c r="A709" s="58"/>
      <c r="B709" s="58"/>
      <c r="C709" s="58"/>
      <c r="D709" s="58"/>
      <c r="E709" s="58"/>
      <c r="F709" s="58"/>
      <c r="G709" s="58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customHeight="1" spans="1:26">
      <c r="A710" s="58"/>
      <c r="B710" s="58"/>
      <c r="C710" s="58"/>
      <c r="D710" s="58"/>
      <c r="E710" s="58"/>
      <c r="F710" s="58"/>
      <c r="G710" s="58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customHeight="1" spans="1:26">
      <c r="A711" s="58"/>
      <c r="B711" s="58"/>
      <c r="C711" s="58"/>
      <c r="D711" s="58"/>
      <c r="E711" s="58"/>
      <c r="F711" s="58"/>
      <c r="G711" s="58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customHeight="1" spans="1:26">
      <c r="A712" s="58"/>
      <c r="B712" s="58"/>
      <c r="C712" s="58"/>
      <c r="D712" s="58"/>
      <c r="E712" s="58"/>
      <c r="F712" s="58"/>
      <c r="G712" s="58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customHeight="1" spans="1:26">
      <c r="A713" s="58"/>
      <c r="B713" s="58"/>
      <c r="C713" s="58"/>
      <c r="D713" s="58"/>
      <c r="E713" s="58"/>
      <c r="F713" s="58"/>
      <c r="G713" s="58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customHeight="1" spans="1:26">
      <c r="A714" s="58"/>
      <c r="B714" s="58"/>
      <c r="C714" s="58"/>
      <c r="D714" s="58"/>
      <c r="E714" s="58"/>
      <c r="F714" s="58"/>
      <c r="G714" s="58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customHeight="1" spans="1:26">
      <c r="A715" s="58"/>
      <c r="B715" s="58"/>
      <c r="C715" s="58"/>
      <c r="D715" s="58"/>
      <c r="E715" s="58"/>
      <c r="F715" s="58"/>
      <c r="G715" s="58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customHeight="1" spans="1:26">
      <c r="A716" s="58"/>
      <c r="B716" s="58"/>
      <c r="C716" s="58"/>
      <c r="D716" s="58"/>
      <c r="E716" s="58"/>
      <c r="F716" s="58"/>
      <c r="G716" s="58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customHeight="1" spans="1:26">
      <c r="A717" s="58"/>
      <c r="B717" s="58"/>
      <c r="C717" s="58"/>
      <c r="D717" s="58"/>
      <c r="E717" s="58"/>
      <c r="F717" s="58"/>
      <c r="G717" s="58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customHeight="1" spans="1:26">
      <c r="A718" s="58"/>
      <c r="B718" s="58"/>
      <c r="C718" s="58"/>
      <c r="D718" s="58"/>
      <c r="E718" s="58"/>
      <c r="F718" s="58"/>
      <c r="G718" s="58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customHeight="1" spans="1:26">
      <c r="A719" s="58"/>
      <c r="B719" s="58"/>
      <c r="C719" s="58"/>
      <c r="D719" s="58"/>
      <c r="E719" s="58"/>
      <c r="F719" s="58"/>
      <c r="G719" s="58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customHeight="1" spans="1:26">
      <c r="A720" s="58"/>
      <c r="B720" s="58"/>
      <c r="C720" s="58"/>
      <c r="D720" s="58"/>
      <c r="E720" s="58"/>
      <c r="F720" s="58"/>
      <c r="G720" s="58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customHeight="1" spans="1:26">
      <c r="A721" s="58"/>
      <c r="B721" s="58"/>
      <c r="C721" s="58"/>
      <c r="D721" s="58"/>
      <c r="E721" s="58"/>
      <c r="F721" s="58"/>
      <c r="G721" s="58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customHeight="1" spans="1:26">
      <c r="A722" s="58"/>
      <c r="B722" s="58"/>
      <c r="C722" s="58"/>
      <c r="D722" s="58"/>
      <c r="E722" s="58"/>
      <c r="F722" s="58"/>
      <c r="G722" s="58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customHeight="1" spans="1:26">
      <c r="A723" s="58"/>
      <c r="B723" s="58"/>
      <c r="C723" s="58"/>
      <c r="D723" s="58"/>
      <c r="E723" s="58"/>
      <c r="F723" s="58"/>
      <c r="G723" s="58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customHeight="1" spans="1:26">
      <c r="A724" s="58"/>
      <c r="B724" s="58"/>
      <c r="C724" s="58"/>
      <c r="D724" s="58"/>
      <c r="E724" s="58"/>
      <c r="F724" s="58"/>
      <c r="G724" s="58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customHeight="1" spans="1:26">
      <c r="A725" s="58"/>
      <c r="B725" s="58"/>
      <c r="C725" s="58"/>
      <c r="D725" s="58"/>
      <c r="E725" s="58"/>
      <c r="F725" s="58"/>
      <c r="G725" s="58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customHeight="1" spans="1:26">
      <c r="A726" s="58"/>
      <c r="B726" s="58"/>
      <c r="C726" s="58"/>
      <c r="D726" s="58"/>
      <c r="E726" s="58"/>
      <c r="F726" s="58"/>
      <c r="G726" s="58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customHeight="1" spans="1:26">
      <c r="A727" s="58"/>
      <c r="B727" s="58"/>
      <c r="C727" s="58"/>
      <c r="D727" s="58"/>
      <c r="E727" s="58"/>
      <c r="F727" s="58"/>
      <c r="G727" s="58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customHeight="1" spans="1:26">
      <c r="A728" s="58"/>
      <c r="B728" s="58"/>
      <c r="C728" s="58"/>
      <c r="D728" s="58"/>
      <c r="E728" s="58"/>
      <c r="F728" s="58"/>
      <c r="G728" s="58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customHeight="1" spans="1:26">
      <c r="A729" s="58"/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customHeight="1" spans="1:26">
      <c r="A730" s="58"/>
      <c r="B730" s="58"/>
      <c r="C730" s="58"/>
      <c r="D730" s="58"/>
      <c r="E730" s="58"/>
      <c r="F730" s="58"/>
      <c r="G730" s="58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customHeight="1" spans="1:26">
      <c r="A731" s="58"/>
      <c r="B731" s="58"/>
      <c r="C731" s="58"/>
      <c r="D731" s="58"/>
      <c r="E731" s="58"/>
      <c r="F731" s="58"/>
      <c r="G731" s="58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customHeight="1" spans="1:26">
      <c r="A732" s="58"/>
      <c r="B732" s="58"/>
      <c r="C732" s="58"/>
      <c r="D732" s="58"/>
      <c r="E732" s="58"/>
      <c r="F732" s="58"/>
      <c r="G732" s="58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customHeight="1" spans="1:26">
      <c r="A733" s="58"/>
      <c r="B733" s="58"/>
      <c r="C733" s="58"/>
      <c r="D733" s="58"/>
      <c r="E733" s="58"/>
      <c r="F733" s="58"/>
      <c r="G733" s="58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customHeight="1" spans="1:26">
      <c r="A734" s="58"/>
      <c r="B734" s="58"/>
      <c r="C734" s="58"/>
      <c r="D734" s="58"/>
      <c r="E734" s="58"/>
      <c r="F734" s="58"/>
      <c r="G734" s="58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customHeight="1" spans="1:26">
      <c r="A735" s="58"/>
      <c r="B735" s="58"/>
      <c r="C735" s="58"/>
      <c r="D735" s="58"/>
      <c r="E735" s="58"/>
      <c r="F735" s="58"/>
      <c r="G735" s="58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customHeight="1" spans="1:26">
      <c r="A736" s="58"/>
      <c r="B736" s="58"/>
      <c r="C736" s="58"/>
      <c r="D736" s="58"/>
      <c r="E736" s="58"/>
      <c r="F736" s="58"/>
      <c r="G736" s="58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customHeight="1" spans="1:26">
      <c r="A737" s="58"/>
      <c r="B737" s="58"/>
      <c r="C737" s="58"/>
      <c r="D737" s="58"/>
      <c r="E737" s="58"/>
      <c r="F737" s="58"/>
      <c r="G737" s="58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customHeight="1" spans="1:26">
      <c r="A738" s="58"/>
      <c r="B738" s="58"/>
      <c r="C738" s="58"/>
      <c r="D738" s="58"/>
      <c r="E738" s="58"/>
      <c r="F738" s="58"/>
      <c r="G738" s="58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customHeight="1" spans="1:26">
      <c r="A739" s="58"/>
      <c r="B739" s="58"/>
      <c r="C739" s="58"/>
      <c r="D739" s="58"/>
      <c r="E739" s="58"/>
      <c r="F739" s="58"/>
      <c r="G739" s="58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customHeight="1" spans="1:26">
      <c r="A740" s="58"/>
      <c r="B740" s="58"/>
      <c r="C740" s="58"/>
      <c r="D740" s="58"/>
      <c r="E740" s="58"/>
      <c r="F740" s="58"/>
      <c r="G740" s="58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customHeight="1" spans="1:26">
      <c r="A741" s="58"/>
      <c r="B741" s="58"/>
      <c r="C741" s="58"/>
      <c r="D741" s="58"/>
      <c r="E741" s="58"/>
      <c r="F741" s="58"/>
      <c r="G741" s="58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customHeight="1" spans="1:26">
      <c r="A742" s="58"/>
      <c r="B742" s="58"/>
      <c r="C742" s="58"/>
      <c r="D742" s="58"/>
      <c r="E742" s="58"/>
      <c r="F742" s="58"/>
      <c r="G742" s="58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customHeight="1" spans="1:26">
      <c r="A743" s="58"/>
      <c r="B743" s="58"/>
      <c r="C743" s="58"/>
      <c r="D743" s="58"/>
      <c r="E743" s="58"/>
      <c r="F743" s="58"/>
      <c r="G743" s="58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customHeight="1" spans="1:26">
      <c r="A744" s="58"/>
      <c r="B744" s="58"/>
      <c r="C744" s="58"/>
      <c r="D744" s="58"/>
      <c r="E744" s="58"/>
      <c r="F744" s="58"/>
      <c r="G744" s="58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customHeight="1" spans="1:26">
      <c r="A745" s="58"/>
      <c r="B745" s="58"/>
      <c r="C745" s="58"/>
      <c r="D745" s="58"/>
      <c r="E745" s="58"/>
      <c r="F745" s="58"/>
      <c r="G745" s="58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customHeight="1" spans="1:26">
      <c r="A746" s="58"/>
      <c r="B746" s="58"/>
      <c r="C746" s="58"/>
      <c r="D746" s="58"/>
      <c r="E746" s="58"/>
      <c r="F746" s="58"/>
      <c r="G746" s="58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customHeight="1" spans="1:26">
      <c r="A747" s="58"/>
      <c r="B747" s="58"/>
      <c r="C747" s="58"/>
      <c r="D747" s="58"/>
      <c r="E747" s="58"/>
      <c r="F747" s="58"/>
      <c r="G747" s="58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customHeight="1" spans="1:26">
      <c r="A748" s="58"/>
      <c r="B748" s="58"/>
      <c r="C748" s="58"/>
      <c r="D748" s="58"/>
      <c r="E748" s="58"/>
      <c r="F748" s="58"/>
      <c r="G748" s="58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customHeight="1" spans="1:26">
      <c r="A749" s="58"/>
      <c r="B749" s="58"/>
      <c r="C749" s="58"/>
      <c r="D749" s="58"/>
      <c r="E749" s="58"/>
      <c r="F749" s="58"/>
      <c r="G749" s="58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customHeight="1" spans="1:26">
      <c r="A750" s="58"/>
      <c r="B750" s="58"/>
      <c r="C750" s="58"/>
      <c r="D750" s="58"/>
      <c r="E750" s="58"/>
      <c r="F750" s="58"/>
      <c r="G750" s="58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customHeight="1" spans="1:26">
      <c r="A751" s="58"/>
      <c r="B751" s="58"/>
      <c r="C751" s="58"/>
      <c r="D751" s="58"/>
      <c r="E751" s="58"/>
      <c r="F751" s="58"/>
      <c r="G751" s="58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customHeight="1" spans="1:26">
      <c r="A752" s="58"/>
      <c r="B752" s="58"/>
      <c r="C752" s="58"/>
      <c r="D752" s="58"/>
      <c r="E752" s="58"/>
      <c r="F752" s="58"/>
      <c r="G752" s="58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customHeight="1" spans="1:26">
      <c r="A753" s="58"/>
      <c r="B753" s="58"/>
      <c r="C753" s="58"/>
      <c r="D753" s="58"/>
      <c r="E753" s="58"/>
      <c r="F753" s="58"/>
      <c r="G753" s="58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customHeight="1" spans="1:26">
      <c r="A754" s="58"/>
      <c r="B754" s="58"/>
      <c r="C754" s="58"/>
      <c r="D754" s="58"/>
      <c r="E754" s="58"/>
      <c r="F754" s="58"/>
      <c r="G754" s="58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customHeight="1" spans="1:26">
      <c r="A755" s="58"/>
      <c r="B755" s="58"/>
      <c r="C755" s="58"/>
      <c r="D755" s="58"/>
      <c r="E755" s="58"/>
      <c r="F755" s="58"/>
      <c r="G755" s="58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customHeight="1" spans="1:26">
      <c r="A756" s="58"/>
      <c r="B756" s="58"/>
      <c r="C756" s="58"/>
      <c r="D756" s="58"/>
      <c r="E756" s="58"/>
      <c r="F756" s="58"/>
      <c r="G756" s="58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customHeight="1" spans="1:26">
      <c r="A757" s="58"/>
      <c r="B757" s="58"/>
      <c r="C757" s="58"/>
      <c r="D757" s="58"/>
      <c r="E757" s="58"/>
      <c r="F757" s="58"/>
      <c r="G757" s="58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customHeight="1" spans="1:26">
      <c r="A758" s="58"/>
      <c r="B758" s="58"/>
      <c r="C758" s="58"/>
      <c r="D758" s="58"/>
      <c r="E758" s="58"/>
      <c r="F758" s="58"/>
      <c r="G758" s="58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customHeight="1" spans="1:26">
      <c r="A759" s="58"/>
      <c r="B759" s="58"/>
      <c r="C759" s="58"/>
      <c r="D759" s="58"/>
      <c r="E759" s="58"/>
      <c r="F759" s="58"/>
      <c r="G759" s="58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customHeight="1" spans="1:26">
      <c r="A760" s="58"/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customHeight="1" spans="1:26">
      <c r="A761" s="58"/>
      <c r="B761" s="58"/>
      <c r="C761" s="58"/>
      <c r="D761" s="58"/>
      <c r="E761" s="58"/>
      <c r="F761" s="58"/>
      <c r="G761" s="58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customHeight="1" spans="1:26">
      <c r="A762" s="58"/>
      <c r="B762" s="58"/>
      <c r="C762" s="58"/>
      <c r="D762" s="58"/>
      <c r="E762" s="58"/>
      <c r="F762" s="58"/>
      <c r="G762" s="58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customHeight="1" spans="1:26">
      <c r="A763" s="58"/>
      <c r="B763" s="58"/>
      <c r="C763" s="58"/>
      <c r="D763" s="58"/>
      <c r="E763" s="58"/>
      <c r="F763" s="58"/>
      <c r="G763" s="58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customHeight="1" spans="1:26">
      <c r="A764" s="58"/>
      <c r="B764" s="58"/>
      <c r="C764" s="58"/>
      <c r="D764" s="58"/>
      <c r="E764" s="58"/>
      <c r="F764" s="58"/>
      <c r="G764" s="58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customHeight="1" spans="1:26">
      <c r="A765" s="58"/>
      <c r="B765" s="58"/>
      <c r="C765" s="58"/>
      <c r="D765" s="58"/>
      <c r="E765" s="58"/>
      <c r="F765" s="58"/>
      <c r="G765" s="58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customHeight="1" spans="1:26">
      <c r="A766" s="58"/>
      <c r="B766" s="58"/>
      <c r="C766" s="58"/>
      <c r="D766" s="58"/>
      <c r="E766" s="58"/>
      <c r="F766" s="58"/>
      <c r="G766" s="58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customHeight="1" spans="1:26">
      <c r="A767" s="58"/>
      <c r="B767" s="58"/>
      <c r="C767" s="58"/>
      <c r="D767" s="58"/>
      <c r="E767" s="58"/>
      <c r="F767" s="58"/>
      <c r="G767" s="58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customHeight="1" spans="1:26">
      <c r="A768" s="58"/>
      <c r="B768" s="58"/>
      <c r="C768" s="58"/>
      <c r="D768" s="58"/>
      <c r="E768" s="58"/>
      <c r="F768" s="58"/>
      <c r="G768" s="58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customHeight="1" spans="1:26">
      <c r="A769" s="58"/>
      <c r="B769" s="58"/>
      <c r="C769" s="58"/>
      <c r="D769" s="58"/>
      <c r="E769" s="58"/>
      <c r="F769" s="58"/>
      <c r="G769" s="58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customHeight="1" spans="1:26">
      <c r="A770" s="58"/>
      <c r="B770" s="58"/>
      <c r="C770" s="58"/>
      <c r="D770" s="58"/>
      <c r="E770" s="58"/>
      <c r="F770" s="58"/>
      <c r="G770" s="58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customHeight="1" spans="1:26">
      <c r="A771" s="58"/>
      <c r="B771" s="58"/>
      <c r="C771" s="58"/>
      <c r="D771" s="58"/>
      <c r="E771" s="58"/>
      <c r="F771" s="58"/>
      <c r="G771" s="58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customHeight="1" spans="1:26">
      <c r="A772" s="58"/>
      <c r="B772" s="58"/>
      <c r="C772" s="58"/>
      <c r="D772" s="58"/>
      <c r="E772" s="58"/>
      <c r="F772" s="58"/>
      <c r="G772" s="58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customHeight="1" spans="1:26">
      <c r="A773" s="58"/>
      <c r="B773" s="58"/>
      <c r="C773" s="58"/>
      <c r="D773" s="58"/>
      <c r="E773" s="58"/>
      <c r="F773" s="58"/>
      <c r="G773" s="58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customHeight="1" spans="1:26">
      <c r="A774" s="58"/>
      <c r="B774" s="58"/>
      <c r="C774" s="58"/>
      <c r="D774" s="58"/>
      <c r="E774" s="58"/>
      <c r="F774" s="58"/>
      <c r="G774" s="58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customHeight="1" spans="1:26">
      <c r="A775" s="58"/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customHeight="1" spans="1:26">
      <c r="A776" s="58"/>
      <c r="B776" s="58"/>
      <c r="C776" s="58"/>
      <c r="D776" s="58"/>
      <c r="E776" s="58"/>
      <c r="F776" s="58"/>
      <c r="G776" s="58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customHeight="1" spans="1:26">
      <c r="A777" s="58"/>
      <c r="B777" s="58"/>
      <c r="C777" s="58"/>
      <c r="D777" s="58"/>
      <c r="E777" s="58"/>
      <c r="F777" s="58"/>
      <c r="G777" s="58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customHeight="1" spans="1:26">
      <c r="A778" s="58"/>
      <c r="B778" s="58"/>
      <c r="C778" s="58"/>
      <c r="D778" s="58"/>
      <c r="E778" s="58"/>
      <c r="F778" s="58"/>
      <c r="G778" s="58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customHeight="1" spans="1:26">
      <c r="A779" s="58"/>
      <c r="B779" s="58"/>
      <c r="C779" s="58"/>
      <c r="D779" s="58"/>
      <c r="E779" s="58"/>
      <c r="F779" s="58"/>
      <c r="G779" s="58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customHeight="1" spans="1:26">
      <c r="A780" s="58"/>
      <c r="B780" s="58"/>
      <c r="C780" s="58"/>
      <c r="D780" s="58"/>
      <c r="E780" s="58"/>
      <c r="F780" s="58"/>
      <c r="G780" s="58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customHeight="1" spans="1:26">
      <c r="A781" s="58"/>
      <c r="B781" s="58"/>
      <c r="C781" s="58"/>
      <c r="D781" s="58"/>
      <c r="E781" s="58"/>
      <c r="F781" s="58"/>
      <c r="G781" s="58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customHeight="1" spans="1:26">
      <c r="A782" s="58"/>
      <c r="B782" s="58"/>
      <c r="C782" s="58"/>
      <c r="D782" s="58"/>
      <c r="E782" s="58"/>
      <c r="F782" s="58"/>
      <c r="G782" s="58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customHeight="1" spans="1:26">
      <c r="A783" s="58"/>
      <c r="B783" s="58"/>
      <c r="C783" s="58"/>
      <c r="D783" s="58"/>
      <c r="E783" s="58"/>
      <c r="F783" s="58"/>
      <c r="G783" s="58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customHeight="1" spans="1:26">
      <c r="A784" s="58"/>
      <c r="B784" s="58"/>
      <c r="C784" s="58"/>
      <c r="D784" s="58"/>
      <c r="E784" s="58"/>
      <c r="F784" s="58"/>
      <c r="G784" s="58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customHeight="1" spans="1:26">
      <c r="A785" s="58"/>
      <c r="B785" s="58"/>
      <c r="C785" s="58"/>
      <c r="D785" s="58"/>
      <c r="E785" s="58"/>
      <c r="F785" s="58"/>
      <c r="G785" s="58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customHeight="1" spans="1:26">
      <c r="A786" s="58"/>
      <c r="B786" s="58"/>
      <c r="C786" s="58"/>
      <c r="D786" s="58"/>
      <c r="E786" s="58"/>
      <c r="F786" s="58"/>
      <c r="G786" s="58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customHeight="1" spans="1:26">
      <c r="A787" s="58"/>
      <c r="B787" s="58"/>
      <c r="C787" s="58"/>
      <c r="D787" s="58"/>
      <c r="E787" s="58"/>
      <c r="F787" s="58"/>
      <c r="G787" s="58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customHeight="1" spans="1:26">
      <c r="A788" s="58"/>
      <c r="B788" s="58"/>
      <c r="C788" s="58"/>
      <c r="D788" s="58"/>
      <c r="E788" s="58"/>
      <c r="F788" s="58"/>
      <c r="G788" s="58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customHeight="1" spans="1:26">
      <c r="A789" s="58"/>
      <c r="B789" s="58"/>
      <c r="C789" s="58"/>
      <c r="D789" s="58"/>
      <c r="E789" s="58"/>
      <c r="F789" s="58"/>
      <c r="G789" s="58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customHeight="1" spans="1:26">
      <c r="A790" s="58"/>
      <c r="B790" s="58"/>
      <c r="C790" s="58"/>
      <c r="D790" s="58"/>
      <c r="E790" s="58"/>
      <c r="F790" s="58"/>
      <c r="G790" s="58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customHeight="1" spans="1:26">
      <c r="A791" s="58"/>
      <c r="B791" s="58"/>
      <c r="C791" s="58"/>
      <c r="D791" s="58"/>
      <c r="E791" s="58"/>
      <c r="F791" s="58"/>
      <c r="G791" s="58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customHeight="1" spans="1:26">
      <c r="A792" s="58"/>
      <c r="B792" s="58"/>
      <c r="C792" s="58"/>
      <c r="D792" s="58"/>
      <c r="E792" s="58"/>
      <c r="F792" s="58"/>
      <c r="G792" s="58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customHeight="1" spans="1:26">
      <c r="A793" s="58"/>
      <c r="B793" s="58"/>
      <c r="C793" s="58"/>
      <c r="D793" s="58"/>
      <c r="E793" s="58"/>
      <c r="F793" s="58"/>
      <c r="G793" s="58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customHeight="1" spans="1:26">
      <c r="A794" s="58"/>
      <c r="B794" s="58"/>
      <c r="C794" s="58"/>
      <c r="D794" s="58"/>
      <c r="E794" s="58"/>
      <c r="F794" s="58"/>
      <c r="G794" s="58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customHeight="1" spans="1:26">
      <c r="A795" s="58"/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customHeight="1" spans="1:26">
      <c r="A796" s="58"/>
      <c r="B796" s="58"/>
      <c r="C796" s="58"/>
      <c r="D796" s="58"/>
      <c r="E796" s="58"/>
      <c r="F796" s="58"/>
      <c r="G796" s="58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customHeight="1" spans="1:26">
      <c r="A797" s="58"/>
      <c r="B797" s="58"/>
      <c r="C797" s="58"/>
      <c r="D797" s="58"/>
      <c r="E797" s="58"/>
      <c r="F797" s="58"/>
      <c r="G797" s="58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customHeight="1" spans="1:26">
      <c r="A798" s="58"/>
      <c r="B798" s="58"/>
      <c r="C798" s="58"/>
      <c r="D798" s="58"/>
      <c r="E798" s="58"/>
      <c r="F798" s="58"/>
      <c r="G798" s="58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customHeight="1" spans="1:26">
      <c r="A799" s="58"/>
      <c r="B799" s="58"/>
      <c r="C799" s="58"/>
      <c r="D799" s="58"/>
      <c r="E799" s="58"/>
      <c r="F799" s="58"/>
      <c r="G799" s="58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customHeight="1" spans="1:26">
      <c r="A800" s="58"/>
      <c r="B800" s="58"/>
      <c r="C800" s="58"/>
      <c r="D800" s="58"/>
      <c r="E800" s="58"/>
      <c r="F800" s="58"/>
      <c r="G800" s="58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customHeight="1" spans="1:26">
      <c r="A801" s="58"/>
      <c r="B801" s="58"/>
      <c r="C801" s="58"/>
      <c r="D801" s="58"/>
      <c r="E801" s="58"/>
      <c r="F801" s="58"/>
      <c r="G801" s="58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customHeight="1" spans="1:26">
      <c r="A802" s="58"/>
      <c r="B802" s="58"/>
      <c r="C802" s="58"/>
      <c r="D802" s="58"/>
      <c r="E802" s="58"/>
      <c r="F802" s="58"/>
      <c r="G802" s="58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customHeight="1" spans="1:26">
      <c r="A803" s="58"/>
      <c r="B803" s="58"/>
      <c r="C803" s="58"/>
      <c r="D803" s="58"/>
      <c r="E803" s="58"/>
      <c r="F803" s="58"/>
      <c r="G803" s="58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customHeight="1" spans="1:26">
      <c r="A804" s="58"/>
      <c r="B804" s="58"/>
      <c r="C804" s="58"/>
      <c r="D804" s="58"/>
      <c r="E804" s="58"/>
      <c r="F804" s="58"/>
      <c r="G804" s="58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customHeight="1" spans="1:26">
      <c r="A805" s="58"/>
      <c r="B805" s="58"/>
      <c r="C805" s="58"/>
      <c r="D805" s="58"/>
      <c r="E805" s="58"/>
      <c r="F805" s="58"/>
      <c r="G805" s="58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customHeight="1" spans="1:26">
      <c r="A806" s="58"/>
      <c r="B806" s="58"/>
      <c r="C806" s="58"/>
      <c r="D806" s="58"/>
      <c r="E806" s="58"/>
      <c r="F806" s="58"/>
      <c r="G806" s="58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customHeight="1" spans="1:26">
      <c r="A807" s="58"/>
      <c r="B807" s="58"/>
      <c r="C807" s="58"/>
      <c r="D807" s="58"/>
      <c r="E807" s="58"/>
      <c r="F807" s="58"/>
      <c r="G807" s="58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customHeight="1" spans="1:26">
      <c r="A808" s="58"/>
      <c r="B808" s="58"/>
      <c r="C808" s="58"/>
      <c r="D808" s="58"/>
      <c r="E808" s="58"/>
      <c r="F808" s="58"/>
      <c r="G808" s="58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customHeight="1" spans="1:26">
      <c r="A809" s="58"/>
      <c r="B809" s="58"/>
      <c r="C809" s="58"/>
      <c r="D809" s="58"/>
      <c r="E809" s="58"/>
      <c r="F809" s="58"/>
      <c r="G809" s="58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customHeight="1" spans="1:26">
      <c r="A810" s="58"/>
      <c r="B810" s="58"/>
      <c r="C810" s="58"/>
      <c r="D810" s="58"/>
      <c r="E810" s="58"/>
      <c r="F810" s="58"/>
      <c r="G810" s="58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customHeight="1" spans="1:26">
      <c r="A811" s="58"/>
      <c r="B811" s="58"/>
      <c r="C811" s="58"/>
      <c r="D811" s="58"/>
      <c r="E811" s="58"/>
      <c r="F811" s="58"/>
      <c r="G811" s="58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customHeight="1" spans="1:26">
      <c r="A812" s="58"/>
      <c r="B812" s="58"/>
      <c r="C812" s="58"/>
      <c r="D812" s="58"/>
      <c r="E812" s="58"/>
      <c r="F812" s="58"/>
      <c r="G812" s="58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customHeight="1" spans="1:26">
      <c r="A813" s="58"/>
      <c r="B813" s="58"/>
      <c r="C813" s="58"/>
      <c r="D813" s="58"/>
      <c r="E813" s="58"/>
      <c r="F813" s="58"/>
      <c r="G813" s="58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customHeight="1" spans="1:26">
      <c r="A814" s="58"/>
      <c r="B814" s="58"/>
      <c r="C814" s="58"/>
      <c r="D814" s="58"/>
      <c r="E814" s="58"/>
      <c r="F814" s="58"/>
      <c r="G814" s="58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customHeight="1" spans="1:26">
      <c r="A815" s="58"/>
      <c r="B815" s="58"/>
      <c r="C815" s="58"/>
      <c r="D815" s="58"/>
      <c r="E815" s="58"/>
      <c r="F815" s="58"/>
      <c r="G815" s="58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customHeight="1" spans="1:26">
      <c r="A816" s="58"/>
      <c r="B816" s="58"/>
      <c r="C816" s="58"/>
      <c r="D816" s="58"/>
      <c r="E816" s="58"/>
      <c r="F816" s="58"/>
      <c r="G816" s="58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customHeight="1" spans="1:26">
      <c r="A817" s="58"/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customHeight="1" spans="1:26">
      <c r="A818" s="58"/>
      <c r="B818" s="58"/>
      <c r="C818" s="58"/>
      <c r="D818" s="58"/>
      <c r="E818" s="58"/>
      <c r="F818" s="58"/>
      <c r="G818" s="58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customHeight="1" spans="1:26">
      <c r="A819" s="58"/>
      <c r="B819" s="58"/>
      <c r="C819" s="58"/>
      <c r="D819" s="58"/>
      <c r="E819" s="58"/>
      <c r="F819" s="58"/>
      <c r="G819" s="58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customHeight="1" spans="1:26">
      <c r="A820" s="58"/>
      <c r="B820" s="58"/>
      <c r="C820" s="58"/>
      <c r="D820" s="58"/>
      <c r="E820" s="58"/>
      <c r="F820" s="58"/>
      <c r="G820" s="58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customHeight="1" spans="1:26">
      <c r="A821" s="58"/>
      <c r="B821" s="58"/>
      <c r="C821" s="58"/>
      <c r="D821" s="58"/>
      <c r="E821" s="58"/>
      <c r="F821" s="58"/>
      <c r="G821" s="58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customHeight="1" spans="1:26">
      <c r="A822" s="58"/>
      <c r="B822" s="58"/>
      <c r="C822" s="58"/>
      <c r="D822" s="58"/>
      <c r="E822" s="58"/>
      <c r="F822" s="58"/>
      <c r="G822" s="58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customHeight="1" spans="1:26">
      <c r="A823" s="58"/>
      <c r="B823" s="58"/>
      <c r="C823" s="58"/>
      <c r="D823" s="58"/>
      <c r="E823" s="58"/>
      <c r="F823" s="58"/>
      <c r="G823" s="58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customHeight="1" spans="1:26">
      <c r="A824" s="58"/>
      <c r="B824" s="58"/>
      <c r="C824" s="58"/>
      <c r="D824" s="58"/>
      <c r="E824" s="58"/>
      <c r="F824" s="58"/>
      <c r="G824" s="58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customHeight="1" spans="1:26">
      <c r="A825" s="58"/>
      <c r="B825" s="58"/>
      <c r="C825" s="58"/>
      <c r="D825" s="58"/>
      <c r="E825" s="58"/>
      <c r="F825" s="58"/>
      <c r="G825" s="58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customHeight="1" spans="1:26">
      <c r="A826" s="58"/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customHeight="1" spans="1:26">
      <c r="A827" s="58"/>
      <c r="B827" s="58"/>
      <c r="C827" s="58"/>
      <c r="D827" s="58"/>
      <c r="E827" s="58"/>
      <c r="F827" s="58"/>
      <c r="G827" s="58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customHeight="1" spans="1:26">
      <c r="A828" s="58"/>
      <c r="B828" s="58"/>
      <c r="C828" s="58"/>
      <c r="D828" s="58"/>
      <c r="E828" s="58"/>
      <c r="F828" s="58"/>
      <c r="G828" s="58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customHeight="1" spans="1:26">
      <c r="A829" s="58"/>
      <c r="B829" s="58"/>
      <c r="C829" s="58"/>
      <c r="D829" s="58"/>
      <c r="E829" s="58"/>
      <c r="F829" s="58"/>
      <c r="G829" s="58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customHeight="1" spans="1:26">
      <c r="A830" s="58"/>
      <c r="B830" s="58"/>
      <c r="C830" s="58"/>
      <c r="D830" s="58"/>
      <c r="E830" s="58"/>
      <c r="F830" s="58"/>
      <c r="G830" s="58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customHeight="1" spans="1:26">
      <c r="A831" s="58"/>
      <c r="B831" s="58"/>
      <c r="C831" s="58"/>
      <c r="D831" s="58"/>
      <c r="E831" s="58"/>
      <c r="F831" s="58"/>
      <c r="G831" s="58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customHeight="1" spans="1:26">
      <c r="A832" s="58"/>
      <c r="B832" s="58"/>
      <c r="C832" s="58"/>
      <c r="D832" s="58"/>
      <c r="E832" s="58"/>
      <c r="F832" s="58"/>
      <c r="G832" s="58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customHeight="1" spans="1:26">
      <c r="A833" s="58"/>
      <c r="B833" s="58"/>
      <c r="C833" s="58"/>
      <c r="D833" s="58"/>
      <c r="E833" s="58"/>
      <c r="F833" s="58"/>
      <c r="G833" s="58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customHeight="1" spans="1:26">
      <c r="A834" s="58"/>
      <c r="B834" s="58"/>
      <c r="C834" s="58"/>
      <c r="D834" s="58"/>
      <c r="E834" s="58"/>
      <c r="F834" s="58"/>
      <c r="G834" s="58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customHeight="1" spans="1:26">
      <c r="A835" s="58"/>
      <c r="B835" s="58"/>
      <c r="C835" s="58"/>
      <c r="D835" s="58"/>
      <c r="E835" s="58"/>
      <c r="F835" s="58"/>
      <c r="G835" s="58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customHeight="1" spans="1:26">
      <c r="A836" s="58"/>
      <c r="B836" s="58"/>
      <c r="C836" s="58"/>
      <c r="D836" s="58"/>
      <c r="E836" s="58"/>
      <c r="F836" s="58"/>
      <c r="G836" s="58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customHeight="1" spans="1:26">
      <c r="A837" s="58"/>
      <c r="B837" s="58"/>
      <c r="C837" s="58"/>
      <c r="D837" s="58"/>
      <c r="E837" s="58"/>
      <c r="F837" s="58"/>
      <c r="G837" s="58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customHeight="1" spans="1:26">
      <c r="A838" s="58"/>
      <c r="B838" s="58"/>
      <c r="C838" s="58"/>
      <c r="D838" s="58"/>
      <c r="E838" s="58"/>
      <c r="F838" s="58"/>
      <c r="G838" s="58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customHeight="1" spans="1:26">
      <c r="A839" s="58"/>
      <c r="B839" s="58"/>
      <c r="C839" s="58"/>
      <c r="D839" s="58"/>
      <c r="E839" s="58"/>
      <c r="F839" s="58"/>
      <c r="G839" s="58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customHeight="1" spans="1:26">
      <c r="A840" s="58"/>
      <c r="B840" s="58"/>
      <c r="C840" s="58"/>
      <c r="D840" s="58"/>
      <c r="E840" s="58"/>
      <c r="F840" s="58"/>
      <c r="G840" s="58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customHeight="1" spans="1:26">
      <c r="A841" s="58"/>
      <c r="B841" s="58"/>
      <c r="C841" s="58"/>
      <c r="D841" s="58"/>
      <c r="E841" s="58"/>
      <c r="F841" s="58"/>
      <c r="G841" s="58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customHeight="1" spans="1:26">
      <c r="A842" s="58"/>
      <c r="B842" s="58"/>
      <c r="C842" s="58"/>
      <c r="D842" s="58"/>
      <c r="E842" s="58"/>
      <c r="F842" s="58"/>
      <c r="G842" s="58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customHeight="1" spans="1:26">
      <c r="A843" s="58"/>
      <c r="B843" s="58"/>
      <c r="C843" s="58"/>
      <c r="D843" s="58"/>
      <c r="E843" s="58"/>
      <c r="F843" s="58"/>
      <c r="G843" s="58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customHeight="1" spans="1:26">
      <c r="A844" s="58"/>
      <c r="B844" s="58"/>
      <c r="C844" s="58"/>
      <c r="D844" s="58"/>
      <c r="E844" s="58"/>
      <c r="F844" s="58"/>
      <c r="G844" s="58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customHeight="1" spans="1:26">
      <c r="A845" s="58"/>
      <c r="B845" s="58"/>
      <c r="C845" s="58"/>
      <c r="D845" s="58"/>
      <c r="E845" s="58"/>
      <c r="F845" s="58"/>
      <c r="G845" s="58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customHeight="1" spans="1:26">
      <c r="A846" s="58"/>
      <c r="B846" s="58"/>
      <c r="C846" s="58"/>
      <c r="D846" s="58"/>
      <c r="E846" s="58"/>
      <c r="F846" s="58"/>
      <c r="G846" s="58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customHeight="1" spans="1:26">
      <c r="A847" s="58"/>
      <c r="B847" s="58"/>
      <c r="C847" s="58"/>
      <c r="D847" s="58"/>
      <c r="E847" s="58"/>
      <c r="F847" s="58"/>
      <c r="G847" s="58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customHeight="1" spans="1:26">
      <c r="A848" s="58"/>
      <c r="B848" s="58"/>
      <c r="C848" s="58"/>
      <c r="D848" s="58"/>
      <c r="E848" s="58"/>
      <c r="F848" s="58"/>
      <c r="G848" s="58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customHeight="1" spans="1:26">
      <c r="A849" s="58"/>
      <c r="B849" s="58"/>
      <c r="C849" s="58"/>
      <c r="D849" s="58"/>
      <c r="E849" s="58"/>
      <c r="F849" s="58"/>
      <c r="G849" s="58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customHeight="1" spans="1:26">
      <c r="A850" s="58"/>
      <c r="B850" s="58"/>
      <c r="C850" s="58"/>
      <c r="D850" s="58"/>
      <c r="E850" s="58"/>
      <c r="F850" s="58"/>
      <c r="G850" s="58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customHeight="1" spans="1:26">
      <c r="A851" s="58"/>
      <c r="B851" s="58"/>
      <c r="C851" s="58"/>
      <c r="D851" s="58"/>
      <c r="E851" s="58"/>
      <c r="F851" s="58"/>
      <c r="G851" s="58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customHeight="1" spans="1:26">
      <c r="A852" s="58"/>
      <c r="B852" s="58"/>
      <c r="C852" s="58"/>
      <c r="D852" s="58"/>
      <c r="E852" s="58"/>
      <c r="F852" s="58"/>
      <c r="G852" s="58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customHeight="1" spans="1:26">
      <c r="A853" s="58"/>
      <c r="B853" s="58"/>
      <c r="C853" s="58"/>
      <c r="D853" s="58"/>
      <c r="E853" s="58"/>
      <c r="F853" s="58"/>
      <c r="G853" s="58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customHeight="1" spans="1:26">
      <c r="A854" s="58"/>
      <c r="B854" s="58"/>
      <c r="C854" s="58"/>
      <c r="D854" s="58"/>
      <c r="E854" s="58"/>
      <c r="F854" s="58"/>
      <c r="G854" s="58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customHeight="1" spans="1:26">
      <c r="A855" s="58"/>
      <c r="B855" s="58"/>
      <c r="C855" s="58"/>
      <c r="D855" s="58"/>
      <c r="E855" s="58"/>
      <c r="F855" s="58"/>
      <c r="G855" s="58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customHeight="1" spans="1:26">
      <c r="A856" s="58"/>
      <c r="B856" s="58"/>
      <c r="C856" s="58"/>
      <c r="D856" s="58"/>
      <c r="E856" s="58"/>
      <c r="F856" s="58"/>
      <c r="G856" s="58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customHeight="1" spans="1:26">
      <c r="A857" s="58"/>
      <c r="B857" s="58"/>
      <c r="C857" s="58"/>
      <c r="D857" s="58"/>
      <c r="E857" s="58"/>
      <c r="F857" s="58"/>
      <c r="G857" s="58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customHeight="1" spans="1:26">
      <c r="A858" s="58"/>
      <c r="B858" s="58"/>
      <c r="C858" s="58"/>
      <c r="D858" s="58"/>
      <c r="E858" s="58"/>
      <c r="F858" s="58"/>
      <c r="G858" s="58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customHeight="1" spans="1:26">
      <c r="A859" s="58"/>
      <c r="B859" s="58"/>
      <c r="C859" s="58"/>
      <c r="D859" s="58"/>
      <c r="E859" s="58"/>
      <c r="F859" s="58"/>
      <c r="G859" s="58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customHeight="1" spans="1:26">
      <c r="A860" s="58"/>
      <c r="B860" s="58"/>
      <c r="C860" s="58"/>
      <c r="D860" s="58"/>
      <c r="E860" s="58"/>
      <c r="F860" s="58"/>
      <c r="G860" s="58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customHeight="1" spans="1:26">
      <c r="A861" s="58"/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customHeight="1" spans="1:26">
      <c r="A862" s="58"/>
      <c r="B862" s="58"/>
      <c r="C862" s="58"/>
      <c r="D862" s="58"/>
      <c r="E862" s="58"/>
      <c r="F862" s="58"/>
      <c r="G862" s="58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customHeight="1" spans="1:26">
      <c r="A863" s="58"/>
      <c r="B863" s="58"/>
      <c r="C863" s="58"/>
      <c r="D863" s="58"/>
      <c r="E863" s="58"/>
      <c r="F863" s="58"/>
      <c r="G863" s="58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customHeight="1" spans="1:26">
      <c r="A864" s="58"/>
      <c r="B864" s="58"/>
      <c r="C864" s="58"/>
      <c r="D864" s="58"/>
      <c r="E864" s="58"/>
      <c r="F864" s="58"/>
      <c r="G864" s="58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customHeight="1" spans="1:26">
      <c r="A865" s="58"/>
      <c r="B865" s="58"/>
      <c r="C865" s="58"/>
      <c r="D865" s="58"/>
      <c r="E865" s="58"/>
      <c r="F865" s="58"/>
      <c r="G865" s="58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customHeight="1" spans="1:26">
      <c r="A866" s="58"/>
      <c r="B866" s="58"/>
      <c r="C866" s="58"/>
      <c r="D866" s="58"/>
      <c r="E866" s="58"/>
      <c r="F866" s="58"/>
      <c r="G866" s="58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customHeight="1" spans="1:26">
      <c r="A867" s="58"/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customHeight="1" spans="1:26">
      <c r="A868" s="58"/>
      <c r="B868" s="58"/>
      <c r="C868" s="58"/>
      <c r="D868" s="58"/>
      <c r="E868" s="58"/>
      <c r="F868" s="58"/>
      <c r="G868" s="58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customHeight="1" spans="1:26">
      <c r="A869" s="58"/>
      <c r="B869" s="58"/>
      <c r="C869" s="58"/>
      <c r="D869" s="58"/>
      <c r="E869" s="58"/>
      <c r="F869" s="58"/>
      <c r="G869" s="58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customHeight="1" spans="1:26">
      <c r="A870" s="58"/>
      <c r="B870" s="58"/>
      <c r="C870" s="58"/>
      <c r="D870" s="58"/>
      <c r="E870" s="58"/>
      <c r="F870" s="58"/>
      <c r="G870" s="58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customHeight="1" spans="1:26">
      <c r="A871" s="58"/>
      <c r="B871" s="58"/>
      <c r="C871" s="58"/>
      <c r="D871" s="58"/>
      <c r="E871" s="58"/>
      <c r="F871" s="58"/>
      <c r="G871" s="58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customHeight="1" spans="1:26">
      <c r="A872" s="58"/>
      <c r="B872" s="58"/>
      <c r="C872" s="58"/>
      <c r="D872" s="58"/>
      <c r="E872" s="58"/>
      <c r="F872" s="58"/>
      <c r="G872" s="58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customHeight="1" spans="1:26">
      <c r="A873" s="58"/>
      <c r="B873" s="58"/>
      <c r="C873" s="58"/>
      <c r="D873" s="58"/>
      <c r="E873" s="58"/>
      <c r="F873" s="58"/>
      <c r="G873" s="58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customHeight="1" spans="1:26">
      <c r="A874" s="58"/>
      <c r="B874" s="58"/>
      <c r="C874" s="58"/>
      <c r="D874" s="58"/>
      <c r="E874" s="58"/>
      <c r="F874" s="58"/>
      <c r="G874" s="58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customHeight="1" spans="1:26">
      <c r="A875" s="58"/>
      <c r="B875" s="58"/>
      <c r="C875" s="58"/>
      <c r="D875" s="58"/>
      <c r="E875" s="58"/>
      <c r="F875" s="58"/>
      <c r="G875" s="58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customHeight="1" spans="1:26">
      <c r="A876" s="58"/>
      <c r="B876" s="58"/>
      <c r="C876" s="58"/>
      <c r="D876" s="58"/>
      <c r="E876" s="58"/>
      <c r="F876" s="58"/>
      <c r="G876" s="58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customHeight="1" spans="1:26">
      <c r="A877" s="58"/>
      <c r="B877" s="58"/>
      <c r="C877" s="58"/>
      <c r="D877" s="58"/>
      <c r="E877" s="58"/>
      <c r="F877" s="58"/>
      <c r="G877" s="58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customHeight="1" spans="1:26">
      <c r="A878" s="58"/>
      <c r="B878" s="58"/>
      <c r="C878" s="58"/>
      <c r="D878" s="58"/>
      <c r="E878" s="58"/>
      <c r="F878" s="58"/>
      <c r="G878" s="58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customHeight="1" spans="1:26">
      <c r="A879" s="58"/>
      <c r="B879" s="58"/>
      <c r="C879" s="58"/>
      <c r="D879" s="58"/>
      <c r="E879" s="58"/>
      <c r="F879" s="58"/>
      <c r="G879" s="58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customHeight="1" spans="1:26">
      <c r="A880" s="58"/>
      <c r="B880" s="58"/>
      <c r="C880" s="58"/>
      <c r="D880" s="58"/>
      <c r="E880" s="58"/>
      <c r="F880" s="58"/>
      <c r="G880" s="58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customHeight="1" spans="1:26">
      <c r="A881" s="58"/>
      <c r="B881" s="58"/>
      <c r="C881" s="58"/>
      <c r="D881" s="58"/>
      <c r="E881" s="58"/>
      <c r="F881" s="58"/>
      <c r="G881" s="58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customHeight="1" spans="1:26">
      <c r="A882" s="58"/>
      <c r="B882" s="58"/>
      <c r="C882" s="58"/>
      <c r="D882" s="58"/>
      <c r="E882" s="58"/>
      <c r="F882" s="58"/>
      <c r="G882" s="58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customHeight="1" spans="1:26">
      <c r="A883" s="58"/>
      <c r="B883" s="58"/>
      <c r="C883" s="58"/>
      <c r="D883" s="58"/>
      <c r="E883" s="58"/>
      <c r="F883" s="58"/>
      <c r="G883" s="58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customHeight="1" spans="1:26">
      <c r="A884" s="58"/>
      <c r="B884" s="58"/>
      <c r="C884" s="58"/>
      <c r="D884" s="58"/>
      <c r="E884" s="58"/>
      <c r="F884" s="58"/>
      <c r="G884" s="58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customHeight="1" spans="1:26">
      <c r="A885" s="58"/>
      <c r="B885" s="58"/>
      <c r="C885" s="58"/>
      <c r="D885" s="58"/>
      <c r="E885" s="58"/>
      <c r="F885" s="58"/>
      <c r="G885" s="58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customHeight="1" spans="1:26">
      <c r="A886" s="58"/>
      <c r="B886" s="58"/>
      <c r="C886" s="58"/>
      <c r="D886" s="58"/>
      <c r="E886" s="58"/>
      <c r="F886" s="58"/>
      <c r="G886" s="58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customHeight="1" spans="1:26">
      <c r="A887" s="58"/>
      <c r="B887" s="58"/>
      <c r="C887" s="58"/>
      <c r="D887" s="58"/>
      <c r="E887" s="58"/>
      <c r="F887" s="58"/>
      <c r="G887" s="58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customHeight="1" spans="1:26">
      <c r="A888" s="58"/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customHeight="1" spans="1:26">
      <c r="A889" s="58"/>
      <c r="B889" s="58"/>
      <c r="C889" s="58"/>
      <c r="D889" s="58"/>
      <c r="E889" s="58"/>
      <c r="F889" s="58"/>
      <c r="G889" s="58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customHeight="1" spans="1:26">
      <c r="A890" s="58"/>
      <c r="B890" s="58"/>
      <c r="C890" s="58"/>
      <c r="D890" s="58"/>
      <c r="E890" s="58"/>
      <c r="F890" s="58"/>
      <c r="G890" s="58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customHeight="1" spans="1:26">
      <c r="A891" s="58"/>
      <c r="B891" s="58"/>
      <c r="C891" s="58"/>
      <c r="D891" s="58"/>
      <c r="E891" s="58"/>
      <c r="F891" s="58"/>
      <c r="G891" s="58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customHeight="1" spans="1:26">
      <c r="A892" s="58"/>
      <c r="B892" s="58"/>
      <c r="C892" s="58"/>
      <c r="D892" s="58"/>
      <c r="E892" s="58"/>
      <c r="F892" s="58"/>
      <c r="G892" s="58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customHeight="1" spans="1:26">
      <c r="A893" s="58"/>
      <c r="B893" s="58"/>
      <c r="C893" s="58"/>
      <c r="D893" s="58"/>
      <c r="E893" s="58"/>
      <c r="F893" s="58"/>
      <c r="G893" s="58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customHeight="1" spans="1:26">
      <c r="A894" s="58"/>
      <c r="B894" s="58"/>
      <c r="C894" s="58"/>
      <c r="D894" s="58"/>
      <c r="E894" s="58"/>
      <c r="F894" s="58"/>
      <c r="G894" s="58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customHeight="1" spans="1:26">
      <c r="A895" s="58"/>
      <c r="B895" s="58"/>
      <c r="C895" s="58"/>
      <c r="D895" s="58"/>
      <c r="E895" s="58"/>
      <c r="F895" s="58"/>
      <c r="G895" s="58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customHeight="1" spans="1:26">
      <c r="A896" s="58"/>
      <c r="B896" s="58"/>
      <c r="C896" s="58"/>
      <c r="D896" s="58"/>
      <c r="E896" s="58"/>
      <c r="F896" s="58"/>
      <c r="G896" s="58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customHeight="1" spans="1:26">
      <c r="A897" s="58"/>
      <c r="B897" s="58"/>
      <c r="C897" s="58"/>
      <c r="D897" s="58"/>
      <c r="E897" s="58"/>
      <c r="F897" s="58"/>
      <c r="G897" s="58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customHeight="1" spans="1:26">
      <c r="A898" s="58"/>
      <c r="B898" s="58"/>
      <c r="C898" s="58"/>
      <c r="D898" s="58"/>
      <c r="E898" s="58"/>
      <c r="F898" s="58"/>
      <c r="G898" s="58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customHeight="1" spans="1:26">
      <c r="A899" s="58"/>
      <c r="B899" s="58"/>
      <c r="C899" s="58"/>
      <c r="D899" s="58"/>
      <c r="E899" s="58"/>
      <c r="F899" s="58"/>
      <c r="G899" s="58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customHeight="1" spans="1:26">
      <c r="A900" s="58"/>
      <c r="B900" s="58"/>
      <c r="C900" s="58"/>
      <c r="D900" s="58"/>
      <c r="E900" s="58"/>
      <c r="F900" s="58"/>
      <c r="G900" s="58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customHeight="1" spans="1:26">
      <c r="A901" s="58"/>
      <c r="B901" s="58"/>
      <c r="C901" s="58"/>
      <c r="D901" s="58"/>
      <c r="E901" s="58"/>
      <c r="F901" s="58"/>
      <c r="G901" s="58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customHeight="1" spans="1:26">
      <c r="A902" s="58"/>
      <c r="B902" s="58"/>
      <c r="C902" s="58"/>
      <c r="D902" s="58"/>
      <c r="E902" s="58"/>
      <c r="F902" s="58"/>
      <c r="G902" s="58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customHeight="1" spans="1:26">
      <c r="A903" s="58"/>
      <c r="B903" s="58"/>
      <c r="C903" s="58"/>
      <c r="D903" s="58"/>
      <c r="E903" s="58"/>
      <c r="F903" s="58"/>
      <c r="G903" s="58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customHeight="1" spans="1:26">
      <c r="A904" s="58"/>
      <c r="B904" s="58"/>
      <c r="C904" s="58"/>
      <c r="D904" s="58"/>
      <c r="E904" s="58"/>
      <c r="F904" s="58"/>
      <c r="G904" s="58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customHeight="1" spans="1:26">
      <c r="A905" s="58"/>
      <c r="B905" s="58"/>
      <c r="C905" s="58"/>
      <c r="D905" s="58"/>
      <c r="E905" s="58"/>
      <c r="F905" s="58"/>
      <c r="G905" s="58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customHeight="1" spans="1:26">
      <c r="A906" s="58"/>
      <c r="B906" s="58"/>
      <c r="C906" s="58"/>
      <c r="D906" s="58"/>
      <c r="E906" s="58"/>
      <c r="F906" s="58"/>
      <c r="G906" s="58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customHeight="1" spans="1:26">
      <c r="A907" s="58"/>
      <c r="B907" s="58"/>
      <c r="C907" s="58"/>
      <c r="D907" s="58"/>
      <c r="E907" s="58"/>
      <c r="F907" s="58"/>
      <c r="G907" s="58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customHeight="1" spans="1:26">
      <c r="A908" s="58"/>
      <c r="B908" s="58"/>
      <c r="C908" s="58"/>
      <c r="D908" s="58"/>
      <c r="E908" s="58"/>
      <c r="F908" s="58"/>
      <c r="G908" s="58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customHeight="1" spans="1:26">
      <c r="A909" s="58"/>
      <c r="B909" s="58"/>
      <c r="C909" s="58"/>
      <c r="D909" s="58"/>
      <c r="E909" s="58"/>
      <c r="F909" s="58"/>
      <c r="G909" s="58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customHeight="1" spans="1:26">
      <c r="A910" s="58"/>
      <c r="B910" s="58"/>
      <c r="C910" s="58"/>
      <c r="D910" s="58"/>
      <c r="E910" s="58"/>
      <c r="F910" s="58"/>
      <c r="G910" s="58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customHeight="1" spans="1:26">
      <c r="A911" s="58"/>
      <c r="B911" s="58"/>
      <c r="C911" s="58"/>
      <c r="D911" s="58"/>
      <c r="E911" s="58"/>
      <c r="F911" s="58"/>
      <c r="G911" s="58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customHeight="1" spans="1:26">
      <c r="A912" s="58"/>
      <c r="B912" s="58"/>
      <c r="C912" s="58"/>
      <c r="D912" s="58"/>
      <c r="E912" s="58"/>
      <c r="F912" s="58"/>
      <c r="G912" s="58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customHeight="1" spans="1:26">
      <c r="A913" s="58"/>
      <c r="B913" s="58"/>
      <c r="C913" s="58"/>
      <c r="D913" s="58"/>
      <c r="E913" s="58"/>
      <c r="F913" s="58"/>
      <c r="G913" s="58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customHeight="1" spans="1:26">
      <c r="A914" s="58"/>
      <c r="B914" s="58"/>
      <c r="C914" s="58"/>
      <c r="D914" s="58"/>
      <c r="E914" s="58"/>
      <c r="F914" s="58"/>
      <c r="G914" s="58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customHeight="1" spans="1:26">
      <c r="A915" s="58"/>
      <c r="B915" s="58"/>
      <c r="C915" s="58"/>
      <c r="D915" s="58"/>
      <c r="E915" s="58"/>
      <c r="F915" s="58"/>
      <c r="G915" s="58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customHeight="1" spans="1:26">
      <c r="A916" s="58"/>
      <c r="B916" s="58"/>
      <c r="C916" s="58"/>
      <c r="D916" s="58"/>
      <c r="E916" s="58"/>
      <c r="F916" s="58"/>
      <c r="G916" s="58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customHeight="1" spans="1:26">
      <c r="A917" s="58"/>
      <c r="B917" s="58"/>
      <c r="C917" s="58"/>
      <c r="D917" s="58"/>
      <c r="E917" s="58"/>
      <c r="F917" s="58"/>
      <c r="G917" s="58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customHeight="1" spans="1:26">
      <c r="A918" s="58"/>
      <c r="B918" s="58"/>
      <c r="C918" s="58"/>
      <c r="D918" s="58"/>
      <c r="E918" s="58"/>
      <c r="F918" s="58"/>
      <c r="G918" s="58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customHeight="1" spans="1:26">
      <c r="A919" s="58"/>
      <c r="B919" s="58"/>
      <c r="C919" s="58"/>
      <c r="D919" s="58"/>
      <c r="E919" s="58"/>
      <c r="F919" s="58"/>
      <c r="G919" s="58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customHeight="1" spans="1:26">
      <c r="A920" s="58"/>
      <c r="B920" s="58"/>
      <c r="C920" s="58"/>
      <c r="D920" s="58"/>
      <c r="E920" s="58"/>
      <c r="F920" s="58"/>
      <c r="G920" s="58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customHeight="1" spans="1:26">
      <c r="A921" s="58"/>
      <c r="B921" s="58"/>
      <c r="C921" s="58"/>
      <c r="D921" s="58"/>
      <c r="E921" s="58"/>
      <c r="F921" s="58"/>
      <c r="G921" s="58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customHeight="1" spans="1:26">
      <c r="A922" s="58"/>
      <c r="B922" s="58"/>
      <c r="C922" s="58"/>
      <c r="D922" s="58"/>
      <c r="E922" s="58"/>
      <c r="F922" s="58"/>
      <c r="G922" s="58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customHeight="1" spans="1:26">
      <c r="A923" s="58"/>
      <c r="B923" s="58"/>
      <c r="C923" s="58"/>
      <c r="D923" s="58"/>
      <c r="E923" s="58"/>
      <c r="F923" s="58"/>
      <c r="G923" s="58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customHeight="1" spans="1:26">
      <c r="A924" s="58"/>
      <c r="B924" s="58"/>
      <c r="C924" s="58"/>
      <c r="D924" s="58"/>
      <c r="E924" s="58"/>
      <c r="F924" s="58"/>
      <c r="G924" s="58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customHeight="1" spans="1:26">
      <c r="A925" s="58"/>
      <c r="B925" s="58"/>
      <c r="C925" s="58"/>
      <c r="D925" s="58"/>
      <c r="E925" s="58"/>
      <c r="F925" s="58"/>
      <c r="G925" s="58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customHeight="1" spans="1:26">
      <c r="A926" s="58"/>
      <c r="B926" s="58"/>
      <c r="C926" s="58"/>
      <c r="D926" s="58"/>
      <c r="E926" s="58"/>
      <c r="F926" s="58"/>
      <c r="G926" s="58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customHeight="1" spans="1:26">
      <c r="A927" s="58"/>
      <c r="B927" s="58"/>
      <c r="C927" s="58"/>
      <c r="D927" s="58"/>
      <c r="E927" s="58"/>
      <c r="F927" s="58"/>
      <c r="G927" s="58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customHeight="1" spans="1:26">
      <c r="A928" s="58"/>
      <c r="B928" s="58"/>
      <c r="C928" s="58"/>
      <c r="D928" s="58"/>
      <c r="E928" s="58"/>
      <c r="F928" s="58"/>
      <c r="G928" s="58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customHeight="1" spans="1:26">
      <c r="A929" s="58"/>
      <c r="B929" s="58"/>
      <c r="C929" s="58"/>
      <c r="D929" s="58"/>
      <c r="E929" s="58"/>
      <c r="F929" s="58"/>
      <c r="G929" s="58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customHeight="1" spans="1:26">
      <c r="A930" s="58"/>
      <c r="B930" s="58"/>
      <c r="C930" s="58"/>
      <c r="D930" s="58"/>
      <c r="E930" s="58"/>
      <c r="F930" s="58"/>
      <c r="G930" s="58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customHeight="1" spans="1:26">
      <c r="A931" s="58"/>
      <c r="B931" s="58"/>
      <c r="C931" s="58"/>
      <c r="D931" s="58"/>
      <c r="E931" s="58"/>
      <c r="F931" s="58"/>
      <c r="G931" s="58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customHeight="1" spans="1:26">
      <c r="A932" s="58"/>
      <c r="B932" s="58"/>
      <c r="C932" s="58"/>
      <c r="D932" s="58"/>
      <c r="E932" s="58"/>
      <c r="F932" s="58"/>
      <c r="G932" s="58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customHeight="1" spans="1:26">
      <c r="A933" s="58"/>
      <c r="B933" s="58"/>
      <c r="C933" s="58"/>
      <c r="D933" s="58"/>
      <c r="E933" s="58"/>
      <c r="F933" s="58"/>
      <c r="G933" s="58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customHeight="1" spans="1:26">
      <c r="A934" s="58"/>
      <c r="B934" s="58"/>
      <c r="C934" s="58"/>
      <c r="D934" s="58"/>
      <c r="E934" s="58"/>
      <c r="F934" s="58"/>
      <c r="G934" s="58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customHeight="1" spans="1:26">
      <c r="A935" s="58"/>
      <c r="B935" s="58"/>
      <c r="C935" s="58"/>
      <c r="D935" s="58"/>
      <c r="E935" s="58"/>
      <c r="F935" s="58"/>
      <c r="G935" s="58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customHeight="1" spans="1:26">
      <c r="A936" s="58"/>
      <c r="B936" s="58"/>
      <c r="C936" s="58"/>
      <c r="D936" s="58"/>
      <c r="E936" s="58"/>
      <c r="F936" s="58"/>
      <c r="G936" s="58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customHeight="1" spans="1:26">
      <c r="A937" s="58"/>
      <c r="B937" s="58"/>
      <c r="C937" s="58"/>
      <c r="D937" s="58"/>
      <c r="E937" s="58"/>
      <c r="F937" s="58"/>
      <c r="G937" s="58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customHeight="1" spans="1:26">
      <c r="A938" s="58"/>
      <c r="B938" s="58"/>
      <c r="C938" s="58"/>
      <c r="D938" s="58"/>
      <c r="E938" s="58"/>
      <c r="F938" s="58"/>
      <c r="G938" s="58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customHeight="1" spans="1:26">
      <c r="A939" s="58"/>
      <c r="B939" s="58"/>
      <c r="C939" s="58"/>
      <c r="D939" s="58"/>
      <c r="E939" s="58"/>
      <c r="F939" s="58"/>
      <c r="G939" s="58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customHeight="1" spans="1:26">
      <c r="A940" s="58"/>
      <c r="B940" s="58"/>
      <c r="C940" s="58"/>
      <c r="D940" s="58"/>
      <c r="E940" s="58"/>
      <c r="F940" s="58"/>
      <c r="G940" s="58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customHeight="1" spans="1:26">
      <c r="A941" s="58"/>
      <c r="B941" s="58"/>
      <c r="C941" s="58"/>
      <c r="D941" s="58"/>
      <c r="E941" s="58"/>
      <c r="F941" s="58"/>
      <c r="G941" s="58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customHeight="1" spans="1:26">
      <c r="A942" s="58"/>
      <c r="B942" s="58"/>
      <c r="C942" s="58"/>
      <c r="D942" s="58"/>
      <c r="E942" s="58"/>
      <c r="F942" s="58"/>
      <c r="G942" s="58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customHeight="1" spans="1:26">
      <c r="A943" s="58"/>
      <c r="B943" s="58"/>
      <c r="C943" s="58"/>
      <c r="D943" s="58"/>
      <c r="E943" s="58"/>
      <c r="F943" s="58"/>
      <c r="G943" s="58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customHeight="1" spans="1:26">
      <c r="A944" s="58"/>
      <c r="B944" s="58"/>
      <c r="C944" s="58"/>
      <c r="D944" s="58"/>
      <c r="E944" s="58"/>
      <c r="F944" s="58"/>
      <c r="G944" s="58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customHeight="1" spans="1:26">
      <c r="A945" s="58"/>
      <c r="B945" s="58"/>
      <c r="C945" s="58"/>
      <c r="D945" s="58"/>
      <c r="E945" s="58"/>
      <c r="F945" s="58"/>
      <c r="G945" s="58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customHeight="1" spans="1:26">
      <c r="A946" s="58"/>
      <c r="B946" s="58"/>
      <c r="C946" s="58"/>
      <c r="D946" s="58"/>
      <c r="E946" s="58"/>
      <c r="F946" s="58"/>
      <c r="G946" s="58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customHeight="1" spans="1:26">
      <c r="A947" s="58"/>
      <c r="B947" s="58"/>
      <c r="C947" s="58"/>
      <c r="D947" s="58"/>
      <c r="E947" s="58"/>
      <c r="F947" s="58"/>
      <c r="G947" s="58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customHeight="1" spans="1:26">
      <c r="A948" s="58"/>
      <c r="B948" s="58"/>
      <c r="C948" s="58"/>
      <c r="D948" s="58"/>
      <c r="E948" s="58"/>
      <c r="F948" s="58"/>
      <c r="G948" s="58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customHeight="1" spans="1:26">
      <c r="A949" s="58"/>
      <c r="B949" s="58"/>
      <c r="C949" s="58"/>
      <c r="D949" s="58"/>
      <c r="E949" s="58"/>
      <c r="F949" s="58"/>
      <c r="G949" s="58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customHeight="1" spans="1:26">
      <c r="A950" s="58"/>
      <c r="B950" s="58"/>
      <c r="C950" s="58"/>
      <c r="D950" s="58"/>
      <c r="E950" s="58"/>
      <c r="F950" s="58"/>
      <c r="G950" s="58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customHeight="1" spans="1:26">
      <c r="A951" s="58"/>
      <c r="B951" s="58"/>
      <c r="C951" s="58"/>
      <c r="D951" s="58"/>
      <c r="E951" s="58"/>
      <c r="F951" s="58"/>
      <c r="G951" s="58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customHeight="1" spans="1:26">
      <c r="A952" s="58"/>
      <c r="B952" s="58"/>
      <c r="C952" s="58"/>
      <c r="D952" s="58"/>
      <c r="E952" s="58"/>
      <c r="F952" s="58"/>
      <c r="G952" s="58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customHeight="1" spans="1:26">
      <c r="A953" s="58"/>
      <c r="B953" s="58"/>
      <c r="C953" s="58"/>
      <c r="D953" s="58"/>
      <c r="E953" s="58"/>
      <c r="F953" s="58"/>
      <c r="G953" s="58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customHeight="1" spans="1:26">
      <c r="A954" s="58"/>
      <c r="B954" s="58"/>
      <c r="C954" s="58"/>
      <c r="D954" s="58"/>
      <c r="E954" s="58"/>
      <c r="F954" s="58"/>
      <c r="G954" s="58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customHeight="1" spans="1:26">
      <c r="A955" s="58"/>
      <c r="B955" s="58"/>
      <c r="C955" s="58"/>
      <c r="D955" s="58"/>
      <c r="E955" s="58"/>
      <c r="F955" s="58"/>
      <c r="G955" s="58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customHeight="1" spans="1:26">
      <c r="A956" s="58"/>
      <c r="B956" s="58"/>
      <c r="C956" s="58"/>
      <c r="D956" s="58"/>
      <c r="E956" s="58"/>
      <c r="F956" s="58"/>
      <c r="G956" s="58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customHeight="1" spans="1:26">
      <c r="A957" s="58"/>
      <c r="B957" s="58"/>
      <c r="C957" s="58"/>
      <c r="D957" s="58"/>
      <c r="E957" s="58"/>
      <c r="F957" s="58"/>
      <c r="G957" s="58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customHeight="1" spans="1:26">
      <c r="A958" s="58"/>
      <c r="B958" s="58"/>
      <c r="C958" s="58"/>
      <c r="D958" s="58"/>
      <c r="E958" s="58"/>
      <c r="F958" s="58"/>
      <c r="G958" s="58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customHeight="1" spans="1:26">
      <c r="A959" s="58"/>
      <c r="B959" s="58"/>
      <c r="C959" s="58"/>
      <c r="D959" s="58"/>
      <c r="E959" s="58"/>
      <c r="F959" s="58"/>
      <c r="G959" s="58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customHeight="1" spans="1:26">
      <c r="A960" s="58"/>
      <c r="B960" s="58"/>
      <c r="C960" s="58"/>
      <c r="D960" s="58"/>
      <c r="E960" s="58"/>
      <c r="F960" s="58"/>
      <c r="G960" s="58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customHeight="1" spans="1:26">
      <c r="A961" s="58"/>
      <c r="B961" s="58"/>
      <c r="C961" s="58"/>
      <c r="D961" s="58"/>
      <c r="E961" s="58"/>
      <c r="F961" s="58"/>
      <c r="G961" s="58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customHeight="1" spans="1:26">
      <c r="A962" s="58"/>
      <c r="B962" s="58"/>
      <c r="C962" s="58"/>
      <c r="D962" s="58"/>
      <c r="E962" s="58"/>
      <c r="F962" s="58"/>
      <c r="G962" s="58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customHeight="1" spans="1:26">
      <c r="A963" s="58"/>
      <c r="B963" s="58"/>
      <c r="C963" s="58"/>
      <c r="D963" s="58"/>
      <c r="E963" s="58"/>
      <c r="F963" s="58"/>
      <c r="G963" s="58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customHeight="1" spans="1:26">
      <c r="A964" s="58"/>
      <c r="B964" s="58"/>
      <c r="C964" s="58"/>
      <c r="D964" s="58"/>
      <c r="E964" s="58"/>
      <c r="F964" s="58"/>
      <c r="G964" s="58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customHeight="1" spans="1:26">
      <c r="A965" s="58"/>
      <c r="B965" s="58"/>
      <c r="C965" s="58"/>
      <c r="D965" s="58"/>
      <c r="E965" s="58"/>
      <c r="F965" s="58"/>
      <c r="G965" s="58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customHeight="1" spans="1:26">
      <c r="A966" s="58"/>
      <c r="B966" s="58"/>
      <c r="C966" s="58"/>
      <c r="D966" s="58"/>
      <c r="E966" s="58"/>
      <c r="F966" s="58"/>
      <c r="G966" s="58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customHeight="1" spans="1:26">
      <c r="A967" s="58"/>
      <c r="B967" s="58"/>
      <c r="C967" s="58"/>
      <c r="D967" s="58"/>
      <c r="E967" s="58"/>
      <c r="F967" s="58"/>
      <c r="G967" s="58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customHeight="1" spans="1:26">
      <c r="A968" s="58"/>
      <c r="B968" s="58"/>
      <c r="C968" s="58"/>
      <c r="D968" s="58"/>
      <c r="E968" s="58"/>
      <c r="F968" s="58"/>
      <c r="G968" s="58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customHeight="1" spans="1:26">
      <c r="A969" s="58"/>
      <c r="B969" s="58"/>
      <c r="C969" s="58"/>
      <c r="D969" s="58"/>
      <c r="E969" s="58"/>
      <c r="F969" s="58"/>
      <c r="G969" s="58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customHeight="1" spans="1:26">
      <c r="A970" s="58"/>
      <c r="B970" s="58"/>
      <c r="C970" s="58"/>
      <c r="D970" s="58"/>
      <c r="E970" s="58"/>
      <c r="F970" s="58"/>
      <c r="G970" s="58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customHeight="1" spans="1:26">
      <c r="A971" s="58"/>
      <c r="B971" s="58"/>
      <c r="C971" s="58"/>
      <c r="D971" s="58"/>
      <c r="E971" s="58"/>
      <c r="F971" s="58"/>
      <c r="G971" s="58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customHeight="1" spans="1:26">
      <c r="A972" s="58"/>
      <c r="B972" s="58"/>
      <c r="C972" s="58"/>
      <c r="D972" s="58"/>
      <c r="E972" s="58"/>
      <c r="F972" s="58"/>
      <c r="G972" s="58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customHeight="1" spans="1:26">
      <c r="A973" s="58"/>
      <c r="B973" s="58"/>
      <c r="C973" s="58"/>
      <c r="D973" s="58"/>
      <c r="E973" s="58"/>
      <c r="F973" s="58"/>
      <c r="G973" s="58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customHeight="1" spans="1:26">
      <c r="A974" s="58"/>
      <c r="B974" s="58"/>
      <c r="C974" s="58"/>
      <c r="D974" s="58"/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customHeight="1" spans="1:26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customHeight="1" spans="1:26">
      <c r="A976" s="58"/>
      <c r="B976" s="58"/>
      <c r="C976" s="58"/>
      <c r="D976" s="58"/>
      <c r="E976" s="58"/>
      <c r="F976" s="58"/>
      <c r="G976" s="58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customHeight="1" spans="1:26">
      <c r="A977" s="58"/>
      <c r="B977" s="58"/>
      <c r="C977" s="58"/>
      <c r="D977" s="58"/>
      <c r="E977" s="58"/>
      <c r="F977" s="58"/>
      <c r="G977" s="58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customHeight="1" spans="1:26">
      <c r="A978" s="58"/>
      <c r="B978" s="58"/>
      <c r="C978" s="58"/>
      <c r="D978" s="58"/>
      <c r="E978" s="58"/>
      <c r="F978" s="58"/>
      <c r="G978" s="58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customHeight="1" spans="1:26">
      <c r="A979" s="58"/>
      <c r="B979" s="58"/>
      <c r="C979" s="58"/>
      <c r="D979" s="58"/>
      <c r="E979" s="58"/>
      <c r="F979" s="58"/>
      <c r="G979" s="58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customHeight="1" spans="1:26">
      <c r="A980" s="58"/>
      <c r="B980" s="58"/>
      <c r="C980" s="58"/>
      <c r="D980" s="58"/>
      <c r="E980" s="58"/>
      <c r="F980" s="58"/>
      <c r="G980" s="58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customHeight="1" spans="1:26">
      <c r="A981" s="58"/>
      <c r="B981" s="58"/>
      <c r="C981" s="58"/>
      <c r="D981" s="58"/>
      <c r="E981" s="58"/>
      <c r="F981" s="58"/>
      <c r="G981" s="58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customHeight="1" spans="1:26">
      <c r="A982" s="58"/>
      <c r="B982" s="58"/>
      <c r="C982" s="58"/>
      <c r="D982" s="58"/>
      <c r="E982" s="58"/>
      <c r="F982" s="58"/>
      <c r="G982" s="58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customHeight="1" spans="1:26">
      <c r="A983" s="58"/>
      <c r="B983" s="58"/>
      <c r="C983" s="58"/>
      <c r="D983" s="58"/>
      <c r="E983" s="58"/>
      <c r="F983" s="58"/>
      <c r="G983" s="58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customHeight="1" spans="1:26">
      <c r="A984" s="58"/>
      <c r="B984" s="58"/>
      <c r="C984" s="58"/>
      <c r="D984" s="58"/>
      <c r="E984" s="58"/>
      <c r="F984" s="58"/>
      <c r="G984" s="58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customHeight="1" spans="1:26">
      <c r="A985" s="58"/>
      <c r="B985" s="58"/>
      <c r="C985" s="58"/>
      <c r="D985" s="58"/>
      <c r="E985" s="58"/>
      <c r="F985" s="58"/>
      <c r="G985" s="58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customHeight="1" spans="1:26">
      <c r="A986" s="58"/>
      <c r="B986" s="58"/>
      <c r="C986" s="58"/>
      <c r="D986" s="58"/>
      <c r="E986" s="58"/>
      <c r="F986" s="58"/>
      <c r="G986" s="58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customHeight="1" spans="1:26">
      <c r="A987" s="58"/>
      <c r="B987" s="58"/>
      <c r="C987" s="58"/>
      <c r="D987" s="58"/>
      <c r="E987" s="58"/>
      <c r="F987" s="58"/>
      <c r="G987" s="58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customHeight="1" spans="1:26">
      <c r="A988" s="58"/>
      <c r="B988" s="58"/>
      <c r="C988" s="58"/>
      <c r="D988" s="58"/>
      <c r="E988" s="58"/>
      <c r="F988" s="58"/>
      <c r="G988" s="58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customHeight="1" spans="1:26">
      <c r="A989" s="58"/>
      <c r="B989" s="58"/>
      <c r="C989" s="58"/>
      <c r="D989" s="58"/>
      <c r="E989" s="58"/>
      <c r="F989" s="58"/>
      <c r="G989" s="58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customHeight="1" spans="1:26">
      <c r="A990" s="58"/>
      <c r="B990" s="58"/>
      <c r="C990" s="58"/>
      <c r="D990" s="58"/>
      <c r="E990" s="58"/>
      <c r="F990" s="58"/>
      <c r="G990" s="58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customHeight="1" spans="1:26">
      <c r="A991" s="58"/>
      <c r="B991" s="58"/>
      <c r="C991" s="58"/>
      <c r="D991" s="58"/>
      <c r="E991" s="58"/>
      <c r="F991" s="58"/>
      <c r="G991" s="58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customHeight="1" spans="1:26">
      <c r="A992" s="58"/>
      <c r="B992" s="58"/>
      <c r="C992" s="58"/>
      <c r="D992" s="58"/>
      <c r="E992" s="58"/>
      <c r="F992" s="58"/>
      <c r="G992" s="58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customHeight="1" spans="1:26">
      <c r="A993" s="58"/>
      <c r="B993" s="58"/>
      <c r="C993" s="58"/>
      <c r="D993" s="58"/>
      <c r="E993" s="58"/>
      <c r="F993" s="58"/>
      <c r="G993" s="58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customHeight="1" spans="1:26">
      <c r="A994" s="58"/>
      <c r="B994" s="58"/>
      <c r="C994" s="58"/>
      <c r="D994" s="58"/>
      <c r="E994" s="58"/>
      <c r="F994" s="58"/>
      <c r="G994" s="58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customHeight="1" spans="1:26">
      <c r="A995" s="58"/>
      <c r="B995" s="58"/>
      <c r="C995" s="58"/>
      <c r="D995" s="58"/>
      <c r="E995" s="58"/>
      <c r="F995" s="58"/>
      <c r="G995" s="58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customHeight="1" spans="1:26">
      <c r="A996" s="58"/>
      <c r="B996" s="58"/>
      <c r="C996" s="58"/>
      <c r="D996" s="58"/>
      <c r="E996" s="58"/>
      <c r="F996" s="58"/>
      <c r="G996" s="58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customHeight="1" spans="1:26">
      <c r="A997" s="58"/>
      <c r="B997" s="58"/>
      <c r="C997" s="58"/>
      <c r="D997" s="58"/>
      <c r="E997" s="58"/>
      <c r="F997" s="58"/>
      <c r="G997" s="58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customHeight="1" spans="1:26">
      <c r="A998" s="58"/>
      <c r="B998" s="58"/>
      <c r="C998" s="58"/>
      <c r="D998" s="58"/>
      <c r="E998" s="58"/>
      <c r="F998" s="58"/>
      <c r="G998" s="58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customHeight="1" spans="1:26">
      <c r="A999" s="58"/>
      <c r="B999" s="58"/>
      <c r="C999" s="58"/>
      <c r="D999" s="58"/>
      <c r="E999" s="58"/>
      <c r="F999" s="58"/>
      <c r="G999" s="58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customHeight="1" spans="1:26">
      <c r="A1000" s="58"/>
      <c r="B1000" s="58"/>
      <c r="C1000" s="58"/>
      <c r="D1000" s="58"/>
      <c r="E1000" s="58"/>
      <c r="F1000" s="58"/>
      <c r="G1000" s="58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pageMargins left="0.75" right="0.75" top="1" bottom="1" header="0.5" footer="0.5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70"/>
  <sheetViews>
    <sheetView workbookViewId="0">
      <pane ySplit="7" topLeftCell="A8" activePane="bottomLeft" state="frozen"/>
      <selection/>
      <selection pane="bottomLeft" activeCell="K48" sqref="K48"/>
    </sheetView>
  </sheetViews>
  <sheetFormatPr defaultColWidth="12.6285714285714" defaultRowHeight="15.75" customHeight="1"/>
  <cols>
    <col min="1" max="1" width="34" customWidth="1"/>
    <col min="2" max="2" width="13" customWidth="1"/>
    <col min="3" max="3" width="13.8571428571429" customWidth="1"/>
    <col min="4" max="5" width="5.62857142857143" customWidth="1"/>
    <col min="6" max="6" width="7.57142857142857" customWidth="1"/>
    <col min="7" max="8" width="13.5714285714286" customWidth="1"/>
    <col min="9" max="10" width="5.62857142857143" customWidth="1"/>
    <col min="11" max="11" width="8.28571428571429" customWidth="1"/>
    <col min="12" max="12" width="14.8761904761905" customWidth="1"/>
  </cols>
  <sheetData>
    <row r="1" customHeight="1" spans="1:13">
      <c r="A1" s="31" t="s">
        <v>193</v>
      </c>
      <c r="M1" s="2"/>
    </row>
    <row r="2" customHeight="1" spans="1:13">
      <c r="A2" s="3"/>
    </row>
    <row r="3" customHeight="1" spans="1:13">
      <c r="A3" s="26" t="s">
        <v>194</v>
      </c>
      <c r="M3" s="26"/>
    </row>
    <row r="4" customHeight="1" spans="1:13">
      <c r="A4" s="3" t="s">
        <v>195</v>
      </c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75</v>
      </c>
    </row>
    <row r="7" ht="27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  <c r="M7" s="25"/>
    </row>
    <row r="8" customHeight="1" spans="1:13">
      <c r="A8" s="12" t="s">
        <v>196</v>
      </c>
      <c r="B8" s="13" t="s">
        <v>197</v>
      </c>
      <c r="C8" s="13">
        <v>24</v>
      </c>
      <c r="D8" s="13">
        <v>4</v>
      </c>
      <c r="E8" s="14">
        <v>7</v>
      </c>
      <c r="F8" s="11">
        <f t="shared" ref="F8:F47" si="0">SUM(C8:E8)</f>
        <v>35</v>
      </c>
      <c r="G8" s="13">
        <v>2558</v>
      </c>
      <c r="H8" s="13">
        <v>38</v>
      </c>
      <c r="I8" s="13">
        <v>4</v>
      </c>
      <c r="J8" s="14">
        <v>14</v>
      </c>
      <c r="K8" s="11">
        <f t="shared" ref="K8:K47" si="1">SUM(H8:J8)</f>
        <v>56</v>
      </c>
      <c r="L8" s="13">
        <v>2</v>
      </c>
    </row>
    <row r="9" customHeight="1" spans="1:13">
      <c r="A9" s="12" t="s">
        <v>198</v>
      </c>
      <c r="B9" s="13">
        <v>4135</v>
      </c>
      <c r="C9" s="13">
        <v>2</v>
      </c>
      <c r="D9" s="13">
        <v>0</v>
      </c>
      <c r="E9" s="14">
        <v>0</v>
      </c>
      <c r="F9" s="11">
        <f t="shared" si="0"/>
        <v>2</v>
      </c>
      <c r="G9" s="13">
        <v>5</v>
      </c>
      <c r="H9" s="13">
        <v>2</v>
      </c>
      <c r="I9" s="13">
        <v>0</v>
      </c>
      <c r="J9" s="14">
        <v>0</v>
      </c>
      <c r="K9" s="11">
        <f t="shared" si="1"/>
        <v>2</v>
      </c>
      <c r="L9" s="13">
        <v>1</v>
      </c>
      <c r="M9" s="32"/>
    </row>
    <row r="10" customHeight="1" spans="1:13">
      <c r="A10" s="12" t="s">
        <v>199</v>
      </c>
      <c r="B10" s="13" t="s">
        <v>200</v>
      </c>
      <c r="C10" s="13">
        <v>7</v>
      </c>
      <c r="D10" s="13">
        <v>1</v>
      </c>
      <c r="E10" s="14">
        <v>2</v>
      </c>
      <c r="F10" s="11">
        <f t="shared" si="0"/>
        <v>10</v>
      </c>
      <c r="G10" s="13">
        <v>15</v>
      </c>
      <c r="H10" s="13">
        <v>8</v>
      </c>
      <c r="I10" s="13">
        <v>3</v>
      </c>
      <c r="J10" s="14">
        <v>4</v>
      </c>
      <c r="K10" s="11">
        <f t="shared" si="1"/>
        <v>15</v>
      </c>
      <c r="L10" s="13">
        <v>3</v>
      </c>
      <c r="M10" s="32" t="s">
        <v>163</v>
      </c>
    </row>
    <row r="11" customHeight="1" collapsed="1" spans="1:13">
      <c r="A11" s="12" t="s">
        <v>201</v>
      </c>
      <c r="B11" s="13"/>
      <c r="C11" s="13">
        <f t="shared" ref="C11:E11" si="2">SUM(C12:C15)</f>
        <v>9</v>
      </c>
      <c r="D11" s="13">
        <f t="shared" si="2"/>
        <v>1</v>
      </c>
      <c r="E11" s="14">
        <f t="shared" si="2"/>
        <v>2</v>
      </c>
      <c r="F11" s="11">
        <f t="shared" si="0"/>
        <v>12</v>
      </c>
      <c r="G11" s="13">
        <f t="shared" ref="G11:J11" si="3">SUM(G12:G15)</f>
        <v>24</v>
      </c>
      <c r="H11" s="13">
        <f t="shared" si="3"/>
        <v>17</v>
      </c>
      <c r="I11" s="13">
        <f t="shared" si="3"/>
        <v>1</v>
      </c>
      <c r="J11" s="13">
        <f t="shared" si="3"/>
        <v>4</v>
      </c>
      <c r="K11" s="11">
        <f t="shared" si="1"/>
        <v>22</v>
      </c>
      <c r="L11" s="13">
        <f>SUM(L12:L15)</f>
        <v>6</v>
      </c>
    </row>
    <row r="12" hidden="1" customHeight="1" outlineLevel="1" spans="1:13">
      <c r="A12" s="12" t="s">
        <v>202</v>
      </c>
      <c r="B12" s="13" t="s">
        <v>203</v>
      </c>
      <c r="C12" s="13">
        <v>6</v>
      </c>
      <c r="D12" s="13">
        <v>1</v>
      </c>
      <c r="E12" s="14">
        <v>2</v>
      </c>
      <c r="F12" s="11">
        <f t="shared" si="0"/>
        <v>9</v>
      </c>
      <c r="G12" s="13">
        <v>16</v>
      </c>
      <c r="H12" s="13">
        <v>11</v>
      </c>
      <c r="I12" s="13">
        <v>1</v>
      </c>
      <c r="J12" s="14">
        <v>4</v>
      </c>
      <c r="K12" s="11">
        <f t="shared" si="1"/>
        <v>16</v>
      </c>
      <c r="L12" s="13">
        <v>3</v>
      </c>
      <c r="M12" s="32" t="s">
        <v>163</v>
      </c>
    </row>
    <row r="13" hidden="1" customHeight="1" outlineLevel="1" spans="1:13">
      <c r="A13" s="12" t="s">
        <v>204</v>
      </c>
      <c r="B13" s="13">
        <v>4138</v>
      </c>
      <c r="C13" s="13">
        <v>1</v>
      </c>
      <c r="D13" s="13">
        <v>0</v>
      </c>
      <c r="E13" s="14">
        <v>0</v>
      </c>
      <c r="F13" s="11">
        <f t="shared" si="0"/>
        <v>1</v>
      </c>
      <c r="G13" s="13">
        <v>2</v>
      </c>
      <c r="H13" s="13">
        <v>2</v>
      </c>
      <c r="I13" s="13">
        <v>0</v>
      </c>
      <c r="J13" s="14">
        <v>0</v>
      </c>
      <c r="K13" s="11">
        <f t="shared" si="1"/>
        <v>2</v>
      </c>
      <c r="L13" s="28">
        <v>3</v>
      </c>
      <c r="M13" s="32" t="s">
        <v>163</v>
      </c>
    </row>
    <row r="14" hidden="1" customHeight="1" outlineLevel="1" spans="1:13">
      <c r="A14" s="12" t="s">
        <v>205</v>
      </c>
      <c r="B14" s="13">
        <v>4137</v>
      </c>
      <c r="C14" s="13">
        <v>1</v>
      </c>
      <c r="D14" s="13">
        <v>0</v>
      </c>
      <c r="E14" s="14">
        <v>0</v>
      </c>
      <c r="F14" s="11">
        <f t="shared" si="0"/>
        <v>1</v>
      </c>
      <c r="G14" s="13">
        <v>3</v>
      </c>
      <c r="H14" s="13">
        <v>1</v>
      </c>
      <c r="I14" s="13">
        <v>0</v>
      </c>
      <c r="J14" s="14">
        <v>0</v>
      </c>
      <c r="K14" s="11">
        <f t="shared" si="1"/>
        <v>1</v>
      </c>
      <c r="L14" s="29"/>
    </row>
    <row r="15" hidden="1" customHeight="1" outlineLevel="1" spans="1:13">
      <c r="A15" s="12" t="s">
        <v>206</v>
      </c>
      <c r="B15" s="13">
        <v>4139</v>
      </c>
      <c r="C15" s="13">
        <v>1</v>
      </c>
      <c r="D15" s="13">
        <v>0</v>
      </c>
      <c r="E15" s="14">
        <v>0</v>
      </c>
      <c r="F15" s="11">
        <f t="shared" si="0"/>
        <v>1</v>
      </c>
      <c r="G15" s="13">
        <v>3</v>
      </c>
      <c r="H15" s="13">
        <v>3</v>
      </c>
      <c r="I15" s="13">
        <v>0</v>
      </c>
      <c r="J15" s="14">
        <v>0</v>
      </c>
      <c r="K15" s="11">
        <f t="shared" si="1"/>
        <v>3</v>
      </c>
      <c r="L15" s="10"/>
      <c r="M15" s="32" t="s">
        <v>163</v>
      </c>
    </row>
    <row r="16" customHeight="1" collapsed="1" spans="1:13">
      <c r="A16" s="12" t="s">
        <v>207</v>
      </c>
      <c r="B16" s="28" t="s">
        <v>208</v>
      </c>
      <c r="C16" s="13">
        <f t="shared" ref="C16:E16" si="4">SUM(C17:C21)</f>
        <v>9</v>
      </c>
      <c r="D16" s="13">
        <f t="shared" si="4"/>
        <v>1</v>
      </c>
      <c r="E16" s="14">
        <f t="shared" si="4"/>
        <v>2</v>
      </c>
      <c r="F16" s="11">
        <f t="shared" si="0"/>
        <v>12</v>
      </c>
      <c r="G16" s="13">
        <f t="shared" ref="G16:J16" si="5">SUM(G17:G21)</f>
        <v>19</v>
      </c>
      <c r="H16" s="13">
        <f t="shared" si="5"/>
        <v>10</v>
      </c>
      <c r="I16" s="13">
        <f t="shared" si="5"/>
        <v>3</v>
      </c>
      <c r="J16" s="13">
        <f t="shared" si="5"/>
        <v>3</v>
      </c>
      <c r="K16" s="11">
        <f t="shared" si="1"/>
        <v>16</v>
      </c>
      <c r="L16" s="13">
        <f>SUM(L17:L21)</f>
        <v>2</v>
      </c>
    </row>
    <row r="17" hidden="1" customHeight="1" outlineLevel="1" spans="1:13">
      <c r="A17" s="12" t="s">
        <v>209</v>
      </c>
      <c r="B17" s="29"/>
      <c r="C17" s="13">
        <v>3</v>
      </c>
      <c r="D17" s="13">
        <v>1</v>
      </c>
      <c r="E17" s="14">
        <v>2</v>
      </c>
      <c r="F17" s="11">
        <f t="shared" si="0"/>
        <v>6</v>
      </c>
      <c r="G17" s="13">
        <v>9</v>
      </c>
      <c r="H17" s="13">
        <v>3</v>
      </c>
      <c r="I17" s="13">
        <v>3</v>
      </c>
      <c r="J17" s="14">
        <v>3</v>
      </c>
      <c r="K17" s="11">
        <f t="shared" si="1"/>
        <v>9</v>
      </c>
      <c r="L17" s="13">
        <v>0</v>
      </c>
      <c r="M17" s="32" t="s">
        <v>163</v>
      </c>
    </row>
    <row r="18" hidden="1" customHeight="1" outlineLevel="1" spans="1:13">
      <c r="A18" s="12" t="s">
        <v>210</v>
      </c>
      <c r="B18" s="29"/>
      <c r="C18" s="13">
        <v>1</v>
      </c>
      <c r="D18" s="13">
        <v>0</v>
      </c>
      <c r="E18" s="14">
        <v>0</v>
      </c>
      <c r="F18" s="11">
        <f t="shared" si="0"/>
        <v>1</v>
      </c>
      <c r="G18" s="13">
        <v>2</v>
      </c>
      <c r="H18" s="13">
        <v>1</v>
      </c>
      <c r="I18" s="13">
        <v>0</v>
      </c>
      <c r="J18" s="14">
        <v>0</v>
      </c>
      <c r="K18" s="11">
        <f t="shared" si="1"/>
        <v>1</v>
      </c>
      <c r="L18" s="13">
        <v>0</v>
      </c>
    </row>
    <row r="19" hidden="1" customHeight="1" outlineLevel="1" spans="1:13">
      <c r="A19" s="12" t="s">
        <v>211</v>
      </c>
      <c r="B19" s="29"/>
      <c r="C19" s="13">
        <v>2</v>
      </c>
      <c r="D19" s="13">
        <v>0</v>
      </c>
      <c r="E19" s="14">
        <v>0</v>
      </c>
      <c r="F19" s="11">
        <f t="shared" si="0"/>
        <v>2</v>
      </c>
      <c r="G19" s="13">
        <v>3</v>
      </c>
      <c r="H19" s="13">
        <v>3</v>
      </c>
      <c r="I19" s="13">
        <v>0</v>
      </c>
      <c r="J19" s="14">
        <v>0</v>
      </c>
      <c r="K19" s="11">
        <f t="shared" si="1"/>
        <v>3</v>
      </c>
      <c r="L19" s="13">
        <v>1</v>
      </c>
      <c r="M19" s="32" t="s">
        <v>163</v>
      </c>
    </row>
    <row r="20" hidden="1" customHeight="1" outlineLevel="1" spans="1:13">
      <c r="A20" s="12" t="s">
        <v>212</v>
      </c>
      <c r="B20" s="29"/>
      <c r="C20" s="13">
        <v>2</v>
      </c>
      <c r="D20" s="13">
        <v>0</v>
      </c>
      <c r="E20" s="14">
        <v>0</v>
      </c>
      <c r="F20" s="11">
        <f t="shared" si="0"/>
        <v>2</v>
      </c>
      <c r="G20" s="13">
        <v>3</v>
      </c>
      <c r="H20" s="13">
        <v>2</v>
      </c>
      <c r="I20" s="13">
        <v>0</v>
      </c>
      <c r="J20" s="14">
        <v>0</v>
      </c>
      <c r="K20" s="11">
        <f t="shared" si="1"/>
        <v>2</v>
      </c>
      <c r="L20" s="13">
        <v>1</v>
      </c>
    </row>
    <row r="21" hidden="1" customHeight="1" outlineLevel="1" spans="1:13">
      <c r="A21" s="12" t="s">
        <v>213</v>
      </c>
      <c r="B21" s="10"/>
      <c r="C21" s="13">
        <v>1</v>
      </c>
      <c r="D21" s="13">
        <v>0</v>
      </c>
      <c r="E21" s="14">
        <v>0</v>
      </c>
      <c r="F21" s="11">
        <f t="shared" si="0"/>
        <v>1</v>
      </c>
      <c r="G21" s="13">
        <v>2</v>
      </c>
      <c r="H21" s="13">
        <v>1</v>
      </c>
      <c r="I21" s="13">
        <v>0</v>
      </c>
      <c r="J21" s="14">
        <v>0</v>
      </c>
      <c r="K21" s="11">
        <f t="shared" si="1"/>
        <v>1</v>
      </c>
      <c r="L21" s="13">
        <v>0</v>
      </c>
    </row>
    <row r="22" customHeight="1" collapsed="1" spans="1:13">
      <c r="A22" s="12" t="s">
        <v>214</v>
      </c>
      <c r="B22" s="28" t="s">
        <v>215</v>
      </c>
      <c r="C22" s="13">
        <f t="shared" ref="C22:E22" si="6">SUM(C23:C37)</f>
        <v>61</v>
      </c>
      <c r="D22" s="13">
        <f t="shared" si="6"/>
        <v>6</v>
      </c>
      <c r="E22" s="14">
        <f t="shared" si="6"/>
        <v>13</v>
      </c>
      <c r="F22" s="11">
        <f t="shared" si="0"/>
        <v>80</v>
      </c>
      <c r="G22" s="13">
        <f t="shared" ref="G22:J22" si="7">SUM(G23:G37)</f>
        <v>170</v>
      </c>
      <c r="H22" s="13">
        <f t="shared" si="7"/>
        <v>78</v>
      </c>
      <c r="I22" s="13">
        <f t="shared" si="7"/>
        <v>6</v>
      </c>
      <c r="J22" s="13">
        <f t="shared" si="7"/>
        <v>17</v>
      </c>
      <c r="K22" s="11">
        <f t="shared" si="1"/>
        <v>101</v>
      </c>
      <c r="L22" s="13">
        <f>SUM(L23:L37)</f>
        <v>41</v>
      </c>
    </row>
    <row r="23" hidden="1" customHeight="1" outlineLevel="1" spans="1:13">
      <c r="A23" s="12" t="s">
        <v>216</v>
      </c>
      <c r="B23" s="29"/>
      <c r="C23" s="13">
        <v>7</v>
      </c>
      <c r="D23" s="13">
        <v>1</v>
      </c>
      <c r="E23" s="14">
        <v>2</v>
      </c>
      <c r="F23" s="11">
        <f t="shared" si="0"/>
        <v>10</v>
      </c>
      <c r="G23" s="13">
        <v>29</v>
      </c>
      <c r="H23" s="13">
        <v>9</v>
      </c>
      <c r="I23" s="13">
        <v>1</v>
      </c>
      <c r="J23" s="14">
        <v>3</v>
      </c>
      <c r="K23" s="11">
        <f t="shared" si="1"/>
        <v>13</v>
      </c>
      <c r="L23" s="13">
        <v>7</v>
      </c>
    </row>
    <row r="24" hidden="1" customHeight="1" outlineLevel="1" spans="1:13">
      <c r="A24" s="12" t="s">
        <v>217</v>
      </c>
      <c r="B24" s="29"/>
      <c r="C24" s="13">
        <v>1</v>
      </c>
      <c r="D24" s="13">
        <v>0</v>
      </c>
      <c r="E24" s="14">
        <v>0</v>
      </c>
      <c r="F24" s="11">
        <f t="shared" si="0"/>
        <v>1</v>
      </c>
      <c r="G24" s="13">
        <v>2</v>
      </c>
      <c r="H24" s="13">
        <v>1</v>
      </c>
      <c r="I24" s="13">
        <v>0</v>
      </c>
      <c r="J24" s="14">
        <v>0</v>
      </c>
      <c r="K24" s="11">
        <f t="shared" si="1"/>
        <v>1</v>
      </c>
      <c r="L24" s="13">
        <v>0</v>
      </c>
    </row>
    <row r="25" hidden="1" customHeight="1" outlineLevel="1" spans="1:13">
      <c r="A25" s="12" t="s">
        <v>218</v>
      </c>
      <c r="B25" s="29"/>
      <c r="C25" s="13">
        <v>2</v>
      </c>
      <c r="D25" s="13">
        <v>0</v>
      </c>
      <c r="E25" s="14">
        <v>0</v>
      </c>
      <c r="F25" s="11">
        <f t="shared" si="0"/>
        <v>2</v>
      </c>
      <c r="G25" s="13">
        <v>5</v>
      </c>
      <c r="H25" s="13">
        <v>2</v>
      </c>
      <c r="I25" s="13">
        <v>0</v>
      </c>
      <c r="J25" s="14">
        <v>0</v>
      </c>
      <c r="K25" s="11">
        <f t="shared" si="1"/>
        <v>2</v>
      </c>
      <c r="L25" s="13">
        <v>1</v>
      </c>
    </row>
    <row r="26" hidden="1" customHeight="1" outlineLevel="1" spans="1:13">
      <c r="A26" s="12" t="s">
        <v>219</v>
      </c>
      <c r="B26" s="29"/>
      <c r="C26" s="13">
        <v>4</v>
      </c>
      <c r="D26" s="13">
        <v>1</v>
      </c>
      <c r="E26" s="14">
        <v>1</v>
      </c>
      <c r="F26" s="11">
        <f t="shared" si="0"/>
        <v>6</v>
      </c>
      <c r="G26" s="13">
        <v>13</v>
      </c>
      <c r="H26" s="13">
        <v>4</v>
      </c>
      <c r="I26" s="13">
        <v>1</v>
      </c>
      <c r="J26" s="14">
        <v>2</v>
      </c>
      <c r="K26" s="11">
        <f t="shared" si="1"/>
        <v>7</v>
      </c>
      <c r="L26" s="13">
        <v>1</v>
      </c>
    </row>
    <row r="27" hidden="1" customHeight="1" outlineLevel="1" spans="1:13">
      <c r="A27" s="12" t="s">
        <v>220</v>
      </c>
      <c r="B27" s="29"/>
      <c r="C27" s="13">
        <v>1</v>
      </c>
      <c r="D27" s="13">
        <v>0</v>
      </c>
      <c r="E27" s="14">
        <v>0</v>
      </c>
      <c r="F27" s="11">
        <f t="shared" si="0"/>
        <v>1</v>
      </c>
      <c r="G27" s="13">
        <v>2</v>
      </c>
      <c r="H27" s="13">
        <v>2</v>
      </c>
      <c r="I27" s="13">
        <v>0</v>
      </c>
      <c r="J27" s="14">
        <v>0</v>
      </c>
      <c r="K27" s="11">
        <f t="shared" si="1"/>
        <v>2</v>
      </c>
      <c r="L27" s="13">
        <v>0</v>
      </c>
      <c r="M27" s="32" t="s">
        <v>163</v>
      </c>
    </row>
    <row r="28" hidden="1" customHeight="1" outlineLevel="1" spans="1:13">
      <c r="A28" s="12" t="s">
        <v>221</v>
      </c>
      <c r="B28" s="29"/>
      <c r="C28" s="13">
        <v>2</v>
      </c>
      <c r="D28" s="13">
        <v>0</v>
      </c>
      <c r="E28" s="14">
        <v>0</v>
      </c>
      <c r="F28" s="11">
        <f t="shared" si="0"/>
        <v>2</v>
      </c>
      <c r="G28" s="13">
        <v>6</v>
      </c>
      <c r="H28" s="13">
        <v>3</v>
      </c>
      <c r="I28" s="13">
        <v>0</v>
      </c>
      <c r="J28" s="14">
        <v>0</v>
      </c>
      <c r="K28" s="11">
        <f t="shared" si="1"/>
        <v>3</v>
      </c>
      <c r="L28" s="13">
        <v>0</v>
      </c>
    </row>
    <row r="29" hidden="1" customHeight="1" outlineLevel="1" spans="1:13">
      <c r="A29" s="12" t="s">
        <v>222</v>
      </c>
      <c r="B29" s="29"/>
      <c r="C29" s="13">
        <v>26</v>
      </c>
      <c r="D29" s="13">
        <v>4</v>
      </c>
      <c r="E29" s="14">
        <v>7</v>
      </c>
      <c r="F29" s="11">
        <f t="shared" si="0"/>
        <v>37</v>
      </c>
      <c r="G29" s="13">
        <v>76</v>
      </c>
      <c r="H29" s="13">
        <v>37</v>
      </c>
      <c r="I29" s="13">
        <v>4</v>
      </c>
      <c r="J29" s="14">
        <v>10</v>
      </c>
      <c r="K29" s="11">
        <f t="shared" si="1"/>
        <v>51</v>
      </c>
      <c r="L29" s="13">
        <v>27</v>
      </c>
    </row>
    <row r="30" hidden="1" customHeight="1" outlineLevel="1" spans="1:13">
      <c r="A30" s="12" t="s">
        <v>223</v>
      </c>
      <c r="B30" s="29"/>
      <c r="C30" s="13">
        <v>3</v>
      </c>
      <c r="D30" s="13">
        <v>0</v>
      </c>
      <c r="E30" s="14">
        <v>1</v>
      </c>
      <c r="F30" s="11">
        <f t="shared" si="0"/>
        <v>4</v>
      </c>
      <c r="G30" s="13">
        <v>10</v>
      </c>
      <c r="H30" s="13">
        <v>4</v>
      </c>
      <c r="I30" s="13">
        <v>0</v>
      </c>
      <c r="J30" s="14">
        <v>1</v>
      </c>
      <c r="K30" s="11">
        <f t="shared" si="1"/>
        <v>5</v>
      </c>
      <c r="L30" s="28">
        <v>2</v>
      </c>
    </row>
    <row r="31" hidden="1" customHeight="1" outlineLevel="1" spans="1:13">
      <c r="A31" s="12" t="s">
        <v>224</v>
      </c>
      <c r="B31" s="29"/>
      <c r="C31" s="13">
        <v>2</v>
      </c>
      <c r="D31" s="13">
        <v>0</v>
      </c>
      <c r="E31" s="14">
        <v>0</v>
      </c>
      <c r="F31" s="11">
        <f t="shared" si="0"/>
        <v>2</v>
      </c>
      <c r="G31" s="13">
        <v>4</v>
      </c>
      <c r="H31" s="13">
        <v>2</v>
      </c>
      <c r="I31" s="13">
        <v>0</v>
      </c>
      <c r="J31" s="14">
        <v>0</v>
      </c>
      <c r="K31" s="11">
        <f t="shared" si="1"/>
        <v>2</v>
      </c>
      <c r="L31" s="29"/>
    </row>
    <row r="32" hidden="1" customHeight="1" outlineLevel="1" spans="1:13">
      <c r="A32" s="12" t="s">
        <v>225</v>
      </c>
      <c r="B32" s="29"/>
      <c r="C32" s="13">
        <v>2</v>
      </c>
      <c r="D32" s="13">
        <v>0</v>
      </c>
      <c r="E32" s="14">
        <v>0</v>
      </c>
      <c r="F32" s="11">
        <f t="shared" si="0"/>
        <v>2</v>
      </c>
      <c r="G32" s="13">
        <v>3</v>
      </c>
      <c r="H32" s="13">
        <v>2</v>
      </c>
      <c r="I32" s="13">
        <v>0</v>
      </c>
      <c r="J32" s="14">
        <v>0</v>
      </c>
      <c r="K32" s="11">
        <f t="shared" si="1"/>
        <v>2</v>
      </c>
      <c r="L32" s="10"/>
    </row>
    <row r="33" hidden="1" customHeight="1" outlineLevel="1" spans="1:13">
      <c r="A33" s="12" t="s">
        <v>226</v>
      </c>
      <c r="B33" s="29"/>
      <c r="C33" s="13">
        <v>3</v>
      </c>
      <c r="D33" s="13">
        <v>0</v>
      </c>
      <c r="E33" s="14">
        <v>1</v>
      </c>
      <c r="F33" s="11">
        <f t="shared" si="0"/>
        <v>4</v>
      </c>
      <c r="G33" s="13">
        <v>10</v>
      </c>
      <c r="H33" s="13">
        <v>4</v>
      </c>
      <c r="I33" s="13">
        <v>0</v>
      </c>
      <c r="J33" s="14">
        <v>1</v>
      </c>
      <c r="K33" s="11">
        <f t="shared" si="1"/>
        <v>5</v>
      </c>
      <c r="L33" s="13">
        <v>0</v>
      </c>
    </row>
    <row r="34" hidden="1" customHeight="1" outlineLevel="1" spans="1:13">
      <c r="A34" s="12" t="s">
        <v>227</v>
      </c>
      <c r="B34" s="29"/>
      <c r="C34" s="13">
        <v>3</v>
      </c>
      <c r="D34" s="13">
        <v>0</v>
      </c>
      <c r="E34" s="14">
        <v>1</v>
      </c>
      <c r="F34" s="11">
        <f t="shared" si="0"/>
        <v>4</v>
      </c>
      <c r="G34" s="13">
        <v>2</v>
      </c>
      <c r="H34" s="13">
        <v>2</v>
      </c>
      <c r="I34" s="13">
        <v>0</v>
      </c>
      <c r="J34" s="14">
        <v>0</v>
      </c>
      <c r="K34" s="11">
        <f t="shared" si="1"/>
        <v>2</v>
      </c>
      <c r="L34" s="13">
        <v>1</v>
      </c>
      <c r="M34" s="32" t="s">
        <v>163</v>
      </c>
    </row>
    <row r="35" hidden="1" customHeight="1" outlineLevel="1" spans="1:13">
      <c r="A35" s="12" t="s">
        <v>228</v>
      </c>
      <c r="B35" s="29"/>
      <c r="C35" s="13">
        <v>2</v>
      </c>
      <c r="D35" s="13">
        <v>0</v>
      </c>
      <c r="E35" s="14">
        <v>0</v>
      </c>
      <c r="F35" s="11">
        <f t="shared" si="0"/>
        <v>2</v>
      </c>
      <c r="G35" s="13">
        <v>3</v>
      </c>
      <c r="H35" s="13">
        <v>3</v>
      </c>
      <c r="I35" s="13">
        <v>0</v>
      </c>
      <c r="J35" s="14">
        <v>0</v>
      </c>
      <c r="K35" s="11">
        <f t="shared" si="1"/>
        <v>3</v>
      </c>
      <c r="L35" s="13">
        <v>1</v>
      </c>
      <c r="M35" s="32" t="s">
        <v>163</v>
      </c>
    </row>
    <row r="36" hidden="1" customHeight="1" outlineLevel="1" spans="1:13">
      <c r="A36" s="12" t="s">
        <v>229</v>
      </c>
      <c r="B36" s="29"/>
      <c r="C36" s="13">
        <v>2</v>
      </c>
      <c r="D36" s="13">
        <v>0</v>
      </c>
      <c r="E36" s="14">
        <v>0</v>
      </c>
      <c r="F36" s="11">
        <f t="shared" si="0"/>
        <v>2</v>
      </c>
      <c r="G36" s="13">
        <v>4</v>
      </c>
      <c r="H36" s="13">
        <v>2</v>
      </c>
      <c r="I36" s="13">
        <v>0</v>
      </c>
      <c r="J36" s="14">
        <v>0</v>
      </c>
      <c r="K36" s="11">
        <f t="shared" si="1"/>
        <v>2</v>
      </c>
      <c r="L36" s="13">
        <v>1</v>
      </c>
    </row>
    <row r="37" hidden="1" customHeight="1" outlineLevel="1" spans="1:13">
      <c r="A37" s="12" t="s">
        <v>230</v>
      </c>
      <c r="B37" s="10"/>
      <c r="C37" s="13">
        <v>1</v>
      </c>
      <c r="D37" s="13">
        <v>0</v>
      </c>
      <c r="E37" s="14">
        <v>0</v>
      </c>
      <c r="F37" s="11">
        <f t="shared" si="0"/>
        <v>1</v>
      </c>
      <c r="G37" s="13">
        <v>1</v>
      </c>
      <c r="H37" s="13">
        <v>1</v>
      </c>
      <c r="I37" s="13">
        <v>0</v>
      </c>
      <c r="J37" s="14">
        <v>0</v>
      </c>
      <c r="K37" s="11">
        <f t="shared" si="1"/>
        <v>1</v>
      </c>
      <c r="L37" s="13">
        <v>0</v>
      </c>
      <c r="M37" s="32" t="s">
        <v>163</v>
      </c>
    </row>
    <row r="38" customHeight="1" collapsed="1" spans="1:13">
      <c r="A38" s="12" t="s">
        <v>231</v>
      </c>
      <c r="B38" s="28" t="s">
        <v>232</v>
      </c>
      <c r="C38" s="13">
        <f t="shared" ref="C38:E38" si="8">SUM(C39:C47)</f>
        <v>39</v>
      </c>
      <c r="D38" s="13">
        <f t="shared" si="8"/>
        <v>5</v>
      </c>
      <c r="E38" s="14">
        <f t="shared" si="8"/>
        <v>10</v>
      </c>
      <c r="F38" s="11">
        <f t="shared" si="0"/>
        <v>54</v>
      </c>
      <c r="G38" s="13">
        <f t="shared" ref="G38:J38" si="9">SUM(G39:G47)</f>
        <v>683</v>
      </c>
      <c r="H38" s="13">
        <f t="shared" si="9"/>
        <v>72</v>
      </c>
      <c r="I38" s="13">
        <f t="shared" si="9"/>
        <v>3</v>
      </c>
      <c r="J38" s="13">
        <f t="shared" si="9"/>
        <v>12</v>
      </c>
      <c r="K38" s="11">
        <f t="shared" si="1"/>
        <v>87</v>
      </c>
      <c r="L38" s="13">
        <f>SUM(L39:L47)</f>
        <v>4</v>
      </c>
    </row>
    <row r="39" hidden="1" customHeight="1" outlineLevel="1" spans="1:13">
      <c r="A39" s="12" t="s">
        <v>233</v>
      </c>
      <c r="B39" s="29"/>
      <c r="C39" s="13">
        <v>1</v>
      </c>
      <c r="D39" s="13">
        <v>0</v>
      </c>
      <c r="E39" s="14">
        <v>0</v>
      </c>
      <c r="F39" s="11">
        <f t="shared" si="0"/>
        <v>1</v>
      </c>
      <c r="G39" s="13">
        <v>51</v>
      </c>
      <c r="H39" s="13">
        <v>1</v>
      </c>
      <c r="I39" s="13">
        <v>0</v>
      </c>
      <c r="J39" s="14">
        <v>0</v>
      </c>
      <c r="K39" s="11">
        <f t="shared" si="1"/>
        <v>1</v>
      </c>
      <c r="L39" s="13">
        <v>0</v>
      </c>
    </row>
    <row r="40" hidden="1" customHeight="1" outlineLevel="1" spans="1:13">
      <c r="A40" s="12" t="s">
        <v>234</v>
      </c>
      <c r="B40" s="29"/>
      <c r="C40" s="13">
        <v>3</v>
      </c>
      <c r="D40" s="13">
        <v>1</v>
      </c>
      <c r="E40" s="14">
        <v>1</v>
      </c>
      <c r="F40" s="11">
        <f t="shared" si="0"/>
        <v>5</v>
      </c>
      <c r="G40" s="13">
        <v>77</v>
      </c>
      <c r="H40" s="13">
        <v>5</v>
      </c>
      <c r="I40" s="13">
        <v>0</v>
      </c>
      <c r="J40" s="14">
        <v>1</v>
      </c>
      <c r="K40" s="11">
        <f t="shared" si="1"/>
        <v>6</v>
      </c>
      <c r="L40" s="13">
        <v>1</v>
      </c>
    </row>
    <row r="41" hidden="1" customHeight="1" outlineLevel="1" spans="1:13">
      <c r="A41" s="12" t="s">
        <v>235</v>
      </c>
      <c r="B41" s="29"/>
      <c r="C41" s="13">
        <v>1</v>
      </c>
      <c r="D41" s="13">
        <v>0</v>
      </c>
      <c r="E41" s="14">
        <v>0</v>
      </c>
      <c r="F41" s="11">
        <f t="shared" si="0"/>
        <v>1</v>
      </c>
      <c r="G41" s="13">
        <v>7</v>
      </c>
      <c r="H41" s="13">
        <v>2</v>
      </c>
      <c r="I41" s="13">
        <v>0</v>
      </c>
      <c r="J41" s="14">
        <v>0</v>
      </c>
      <c r="K41" s="11">
        <f t="shared" si="1"/>
        <v>2</v>
      </c>
      <c r="L41" s="13">
        <v>0</v>
      </c>
    </row>
    <row r="42" hidden="1" customHeight="1" outlineLevel="1" spans="1:13">
      <c r="A42" s="12" t="s">
        <v>236</v>
      </c>
      <c r="B42" s="29"/>
      <c r="C42" s="13">
        <v>3</v>
      </c>
      <c r="D42" s="13">
        <v>0</v>
      </c>
      <c r="E42" s="14">
        <v>1</v>
      </c>
      <c r="F42" s="11">
        <f t="shared" si="0"/>
        <v>4</v>
      </c>
      <c r="G42" s="13">
        <v>106</v>
      </c>
      <c r="H42" s="13">
        <v>5</v>
      </c>
      <c r="I42" s="13">
        <v>0</v>
      </c>
      <c r="J42" s="14">
        <v>2</v>
      </c>
      <c r="K42" s="11">
        <f t="shared" si="1"/>
        <v>7</v>
      </c>
      <c r="L42" s="13">
        <v>0</v>
      </c>
    </row>
    <row r="43" hidden="1" customHeight="1" outlineLevel="1" spans="1:13">
      <c r="A43" s="12" t="s">
        <v>237</v>
      </c>
      <c r="B43" s="29"/>
      <c r="C43" s="13">
        <v>21</v>
      </c>
      <c r="D43" s="13">
        <v>3</v>
      </c>
      <c r="E43" s="14">
        <v>6</v>
      </c>
      <c r="F43" s="11">
        <f t="shared" si="0"/>
        <v>30</v>
      </c>
      <c r="G43" s="13">
        <v>195</v>
      </c>
      <c r="H43" s="13">
        <v>43</v>
      </c>
      <c r="I43" s="13">
        <v>2</v>
      </c>
      <c r="J43" s="14">
        <v>6</v>
      </c>
      <c r="K43" s="11">
        <f t="shared" si="1"/>
        <v>51</v>
      </c>
      <c r="L43" s="13">
        <v>2</v>
      </c>
    </row>
    <row r="44" hidden="1" customHeight="1" outlineLevel="1" spans="1:13">
      <c r="A44" s="12" t="s">
        <v>238</v>
      </c>
      <c r="B44" s="29"/>
      <c r="C44" s="13">
        <v>2</v>
      </c>
      <c r="D44" s="13">
        <v>0</v>
      </c>
      <c r="E44" s="14">
        <v>0</v>
      </c>
      <c r="F44" s="11">
        <f t="shared" si="0"/>
        <v>2</v>
      </c>
      <c r="G44" s="13">
        <v>13</v>
      </c>
      <c r="H44" s="13">
        <v>3</v>
      </c>
      <c r="I44" s="13">
        <v>0</v>
      </c>
      <c r="J44" s="14">
        <v>0</v>
      </c>
      <c r="K44" s="11">
        <f t="shared" si="1"/>
        <v>3</v>
      </c>
      <c r="L44" s="13">
        <v>0</v>
      </c>
    </row>
    <row r="45" hidden="1" customHeight="1" outlineLevel="1" spans="1:13">
      <c r="A45" s="12" t="s">
        <v>239</v>
      </c>
      <c r="B45" s="29"/>
      <c r="C45" s="13">
        <v>1</v>
      </c>
      <c r="D45" s="13">
        <v>0</v>
      </c>
      <c r="E45" s="14">
        <v>0</v>
      </c>
      <c r="F45" s="11">
        <f t="shared" si="0"/>
        <v>1</v>
      </c>
      <c r="G45" s="13">
        <v>16</v>
      </c>
      <c r="H45" s="13">
        <v>4</v>
      </c>
      <c r="I45" s="13">
        <v>0</v>
      </c>
      <c r="J45" s="14">
        <v>0</v>
      </c>
      <c r="K45" s="11">
        <f t="shared" si="1"/>
        <v>4</v>
      </c>
      <c r="L45" s="13">
        <v>0</v>
      </c>
    </row>
    <row r="46" hidden="1" customHeight="1" outlineLevel="1" spans="1:13">
      <c r="A46" s="12" t="s">
        <v>240</v>
      </c>
      <c r="B46" s="29"/>
      <c r="C46" s="13">
        <v>4</v>
      </c>
      <c r="D46" s="13">
        <v>1</v>
      </c>
      <c r="E46" s="14">
        <v>1</v>
      </c>
      <c r="F46" s="11">
        <f t="shared" si="0"/>
        <v>6</v>
      </c>
      <c r="G46" s="13">
        <v>95</v>
      </c>
      <c r="H46" s="13">
        <v>4</v>
      </c>
      <c r="I46" s="13">
        <v>1</v>
      </c>
      <c r="J46" s="14">
        <v>2</v>
      </c>
      <c r="K46" s="11">
        <f t="shared" si="1"/>
        <v>7</v>
      </c>
      <c r="L46" s="13">
        <v>1</v>
      </c>
    </row>
    <row r="47" hidden="1" customHeight="1" outlineLevel="1" spans="1:13">
      <c r="A47" s="12" t="s">
        <v>241</v>
      </c>
      <c r="B47" s="10"/>
      <c r="C47" s="13">
        <v>3</v>
      </c>
      <c r="D47" s="13">
        <v>0</v>
      </c>
      <c r="E47" s="14">
        <v>1</v>
      </c>
      <c r="F47" s="11">
        <f t="shared" si="0"/>
        <v>4</v>
      </c>
      <c r="G47" s="13">
        <v>123</v>
      </c>
      <c r="H47" s="13">
        <v>5</v>
      </c>
      <c r="I47" s="13">
        <v>0</v>
      </c>
      <c r="J47" s="14">
        <v>1</v>
      </c>
      <c r="K47" s="11">
        <f t="shared" si="1"/>
        <v>6</v>
      </c>
      <c r="L47" s="13">
        <v>0</v>
      </c>
    </row>
    <row r="48" customHeight="1" spans="1:13">
      <c r="A48" s="19"/>
      <c r="B48" s="20"/>
      <c r="C48" s="20"/>
      <c r="D48" s="20"/>
      <c r="E48" s="21"/>
      <c r="F48" s="7"/>
      <c r="G48" s="20"/>
      <c r="H48" s="20"/>
      <c r="I48" s="20"/>
      <c r="J48" s="21"/>
      <c r="K48" s="7"/>
      <c r="L48" s="20"/>
      <c r="M48" s="20"/>
    </row>
    <row r="49" customHeight="1" spans="1:13">
      <c r="A49" s="19"/>
      <c r="B49" s="20"/>
      <c r="C49" s="20"/>
      <c r="D49" s="20"/>
      <c r="E49" s="21"/>
      <c r="F49" s="7"/>
      <c r="G49" s="20"/>
      <c r="H49" s="20"/>
      <c r="I49" s="20"/>
      <c r="J49" s="21"/>
      <c r="K49" s="7"/>
      <c r="L49" s="20"/>
      <c r="M49" s="20"/>
    </row>
    <row r="50" customHeight="1" spans="1:13">
      <c r="A50" s="22"/>
      <c r="B50" s="20"/>
      <c r="C50" s="20"/>
      <c r="D50" s="20"/>
      <c r="E50" s="21"/>
      <c r="F50" s="7"/>
      <c r="G50" s="20"/>
      <c r="H50" s="20"/>
      <c r="I50" s="20"/>
      <c r="J50" s="21"/>
      <c r="K50" s="7"/>
      <c r="L50" s="23" t="s">
        <v>0</v>
      </c>
      <c r="M50" s="24">
        <f>'Página Inicial'!B19</f>
        <v>46213</v>
      </c>
    </row>
    <row r="51" customHeight="1" spans="1:13">
      <c r="A51" s="19"/>
      <c r="B51" s="20"/>
      <c r="C51" s="20"/>
      <c r="D51" s="20"/>
      <c r="E51" s="21"/>
      <c r="F51" s="7"/>
      <c r="G51" s="20"/>
      <c r="H51" s="20"/>
      <c r="I51" s="20"/>
      <c r="J51" s="21"/>
      <c r="K51" s="7"/>
      <c r="L51" s="20"/>
      <c r="M51" s="20"/>
    </row>
    <row r="52" customHeight="1" spans="1:13">
      <c r="A52" s="19"/>
      <c r="B52" s="20"/>
      <c r="C52" s="20"/>
      <c r="D52" s="20"/>
      <c r="E52" s="21"/>
      <c r="F52" s="7"/>
      <c r="G52" s="20"/>
      <c r="H52" s="20"/>
      <c r="I52" s="20"/>
      <c r="J52" s="21"/>
      <c r="K52" s="7"/>
      <c r="L52" s="20"/>
      <c r="M52" s="20"/>
    </row>
    <row r="53" customHeight="1" spans="1:13">
      <c r="A53" s="19"/>
      <c r="B53" s="20"/>
      <c r="C53" s="20"/>
      <c r="D53" s="20"/>
      <c r="E53" s="21"/>
      <c r="F53" s="7"/>
      <c r="G53" s="20"/>
      <c r="H53" s="20"/>
      <c r="I53" s="20"/>
      <c r="J53" s="21"/>
      <c r="K53" s="7"/>
      <c r="L53" s="20"/>
      <c r="M53" s="20"/>
    </row>
    <row r="54" customHeight="1" spans="1:13">
      <c r="A54" s="19"/>
      <c r="B54" s="20"/>
      <c r="C54" s="20"/>
      <c r="D54" s="20"/>
      <c r="E54" s="21"/>
      <c r="F54" s="7"/>
      <c r="G54" s="20"/>
      <c r="H54" s="20"/>
      <c r="I54" s="20"/>
      <c r="J54" s="21"/>
      <c r="K54" s="7"/>
      <c r="L54" s="20"/>
      <c r="M54" s="20"/>
    </row>
    <row r="55" customHeight="1" spans="1:13">
      <c r="A55" s="19"/>
      <c r="B55" s="20"/>
      <c r="C55" s="20"/>
      <c r="D55" s="20"/>
      <c r="E55" s="21"/>
      <c r="F55" s="7"/>
      <c r="G55" s="20"/>
      <c r="H55" s="20"/>
      <c r="I55" s="20"/>
      <c r="J55" s="21"/>
      <c r="K55" s="7"/>
      <c r="L55" s="20"/>
      <c r="M55" s="20"/>
    </row>
    <row r="56" customHeight="1" spans="1:13">
      <c r="A56" s="19"/>
      <c r="B56" s="20"/>
      <c r="C56" s="20"/>
      <c r="D56" s="20"/>
      <c r="E56" s="21"/>
      <c r="F56" s="7"/>
      <c r="G56" s="20"/>
      <c r="H56" s="20"/>
      <c r="I56" s="20"/>
      <c r="J56" s="21"/>
      <c r="K56" s="7"/>
      <c r="L56" s="20"/>
      <c r="M56" s="20"/>
    </row>
    <row r="57" customHeight="1" spans="1:13">
      <c r="A57" s="19"/>
      <c r="B57" s="20"/>
      <c r="C57" s="20"/>
      <c r="D57" s="20"/>
      <c r="E57" s="21"/>
      <c r="F57" s="7"/>
      <c r="G57" s="20"/>
      <c r="H57" s="20"/>
      <c r="I57" s="20"/>
      <c r="J57" s="21"/>
      <c r="K57" s="7"/>
      <c r="L57" s="20"/>
      <c r="M57" s="20"/>
    </row>
    <row r="58" customHeight="1" spans="1:13">
      <c r="A58" s="19"/>
      <c r="B58" s="20"/>
      <c r="C58" s="20"/>
      <c r="D58" s="20"/>
      <c r="E58" s="21"/>
      <c r="F58" s="7"/>
      <c r="G58" s="20"/>
      <c r="H58" s="20"/>
      <c r="I58" s="20"/>
      <c r="J58" s="21"/>
      <c r="K58" s="7"/>
      <c r="L58" s="20"/>
      <c r="M58" s="20"/>
    </row>
    <row r="59" customHeight="1" spans="1:13">
      <c r="A59" s="19"/>
      <c r="B59" s="20"/>
      <c r="C59" s="20"/>
      <c r="D59" s="20"/>
      <c r="E59" s="21"/>
      <c r="F59" s="7"/>
      <c r="G59" s="20"/>
      <c r="H59" s="20"/>
      <c r="I59" s="20"/>
      <c r="J59" s="21"/>
      <c r="K59" s="7"/>
      <c r="L59" s="20"/>
      <c r="M59" s="20"/>
    </row>
    <row r="60" customHeight="1" spans="1:13">
      <c r="A60" s="19"/>
      <c r="B60" s="20"/>
      <c r="C60" s="20"/>
      <c r="D60" s="20"/>
      <c r="E60" s="21"/>
      <c r="F60" s="7"/>
      <c r="G60" s="20"/>
      <c r="H60" s="20"/>
      <c r="I60" s="20"/>
      <c r="J60" s="21"/>
      <c r="K60" s="7"/>
      <c r="L60" s="20"/>
      <c r="M60" s="20"/>
    </row>
    <row r="61" customHeight="1" spans="1:13">
      <c r="A61" s="19"/>
      <c r="B61" s="20"/>
      <c r="C61" s="20"/>
      <c r="D61" s="20"/>
      <c r="E61" s="21"/>
      <c r="F61" s="7"/>
      <c r="G61" s="20"/>
      <c r="H61" s="20"/>
      <c r="I61" s="20"/>
      <c r="J61" s="21"/>
      <c r="K61" s="7"/>
      <c r="L61" s="20"/>
      <c r="M61" s="20"/>
    </row>
    <row r="62" customHeight="1" spans="1:13">
      <c r="A62" s="19"/>
      <c r="B62" s="20"/>
      <c r="C62" s="20"/>
      <c r="D62" s="20"/>
      <c r="E62" s="21"/>
      <c r="F62" s="7"/>
      <c r="G62" s="20"/>
      <c r="H62" s="20"/>
      <c r="I62" s="20"/>
      <c r="J62" s="21"/>
      <c r="K62" s="7"/>
      <c r="L62" s="20"/>
      <c r="M62" s="20"/>
    </row>
    <row r="63" customHeight="1" spans="1:13">
      <c r="A63" s="19"/>
      <c r="B63" s="20"/>
      <c r="C63" s="20"/>
      <c r="D63" s="20"/>
      <c r="E63" s="21"/>
      <c r="F63" s="7"/>
      <c r="G63" s="20"/>
      <c r="H63" s="20"/>
      <c r="I63" s="20"/>
      <c r="J63" s="21"/>
      <c r="K63" s="7"/>
      <c r="L63" s="20"/>
      <c r="M63" s="20"/>
    </row>
    <row r="64" customHeight="1" spans="1:13">
      <c r="A64" s="19"/>
      <c r="B64" s="20"/>
      <c r="C64" s="20"/>
      <c r="D64" s="20"/>
      <c r="E64" s="21"/>
      <c r="F64" s="7"/>
      <c r="G64" s="20"/>
      <c r="H64" s="20"/>
      <c r="I64" s="20"/>
      <c r="J64" s="21"/>
      <c r="K64" s="7"/>
      <c r="L64" s="20"/>
      <c r="M64" s="20"/>
    </row>
    <row r="65" customHeight="1" spans="1:13">
      <c r="A65" s="19"/>
      <c r="B65" s="20"/>
      <c r="C65" s="20"/>
      <c r="D65" s="20"/>
      <c r="E65" s="21"/>
      <c r="F65" s="7"/>
      <c r="G65" s="20"/>
      <c r="H65" s="20"/>
      <c r="I65" s="20"/>
      <c r="J65" s="21"/>
      <c r="K65" s="7"/>
      <c r="L65" s="20"/>
      <c r="M65" s="20"/>
    </row>
    <row r="66" customHeight="1" spans="1:13">
      <c r="A66" s="19"/>
      <c r="B66" s="20"/>
      <c r="C66" s="20"/>
      <c r="D66" s="20"/>
      <c r="E66" s="21"/>
      <c r="F66" s="7"/>
      <c r="G66" s="20"/>
      <c r="H66" s="20"/>
      <c r="I66" s="20"/>
      <c r="J66" s="21"/>
      <c r="K66" s="7"/>
      <c r="L66" s="20"/>
      <c r="M66" s="20"/>
    </row>
    <row r="67" customHeight="1" spans="1:13">
      <c r="A67" s="19"/>
      <c r="B67" s="20"/>
      <c r="C67" s="20"/>
      <c r="D67" s="20"/>
      <c r="E67" s="21"/>
      <c r="F67" s="7"/>
      <c r="G67" s="20"/>
      <c r="H67" s="20"/>
      <c r="I67" s="20"/>
      <c r="J67" s="21"/>
      <c r="K67" s="7"/>
      <c r="L67" s="20"/>
      <c r="M67" s="20"/>
    </row>
    <row r="68" customHeight="1" spans="1:13">
      <c r="A68" s="19"/>
      <c r="B68" s="20"/>
      <c r="C68" s="20"/>
      <c r="D68" s="20"/>
      <c r="E68" s="21"/>
      <c r="F68" s="7"/>
      <c r="G68" s="20"/>
      <c r="H68" s="20"/>
      <c r="I68" s="20"/>
      <c r="J68" s="21"/>
      <c r="K68" s="7"/>
      <c r="L68" s="20"/>
      <c r="M68" s="20"/>
    </row>
    <row r="69" customHeight="1" spans="1:13">
      <c r="A69" s="19"/>
      <c r="B69" s="20"/>
      <c r="C69" s="20"/>
      <c r="D69" s="20"/>
      <c r="E69" s="21"/>
      <c r="F69" s="7"/>
      <c r="G69" s="20"/>
      <c r="H69" s="20"/>
      <c r="I69" s="20"/>
      <c r="J69" s="21"/>
      <c r="K69" s="7"/>
      <c r="L69" s="20"/>
      <c r="M69" s="20"/>
    </row>
    <row r="70" customHeight="1" spans="1:13">
      <c r="A70" s="19"/>
      <c r="B70" s="20"/>
      <c r="C70" s="20"/>
      <c r="D70" s="20"/>
      <c r="E70" s="21"/>
      <c r="F70" s="7"/>
      <c r="G70" s="20"/>
      <c r="H70" s="20"/>
      <c r="I70" s="20"/>
      <c r="J70" s="21"/>
      <c r="K70" s="7"/>
      <c r="L70" s="20"/>
      <c r="M70" s="20"/>
    </row>
  </sheetData>
  <mergeCells count="13">
    <mergeCell ref="A1:L1"/>
    <mergeCell ref="A3:L3"/>
    <mergeCell ref="C6:F6"/>
    <mergeCell ref="H6:K6"/>
    <mergeCell ref="A6:A7"/>
    <mergeCell ref="B6:B7"/>
    <mergeCell ref="B16:B21"/>
    <mergeCell ref="B22:B37"/>
    <mergeCell ref="B38:B47"/>
    <mergeCell ref="G6:G7"/>
    <mergeCell ref="L6:L7"/>
    <mergeCell ref="L13:L15"/>
    <mergeCell ref="L30:L32"/>
  </mergeCell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5"/>
  <sheetViews>
    <sheetView workbookViewId="0">
      <selection activeCell="A17" sqref="A17"/>
    </sheetView>
  </sheetViews>
  <sheetFormatPr defaultColWidth="12.6285714285714" defaultRowHeight="15.75" customHeight="1"/>
  <cols>
    <col min="1" max="1" width="58.4285714285714" customWidth="1"/>
    <col min="2" max="2" width="8.38095238095238" customWidth="1"/>
    <col min="3" max="3" width="13.5714285714286" customWidth="1"/>
    <col min="4" max="4" width="5.62857142857143" customWidth="1"/>
    <col min="5" max="5" width="8.28571428571429" customWidth="1"/>
    <col min="6" max="6" width="15.1428571428571" customWidth="1"/>
    <col min="7" max="7" width="13.5714285714286" customWidth="1"/>
    <col min="8" max="8" width="5.62857142857143" customWidth="1"/>
    <col min="9" max="9" width="8.57142857142857" customWidth="1"/>
    <col min="10" max="10" width="15" customWidth="1"/>
  </cols>
  <sheetData>
    <row r="1" customHeight="1" spans="1:11">
      <c r="A1" s="1" t="s">
        <v>193</v>
      </c>
      <c r="K1" s="2"/>
    </row>
    <row r="2" customHeight="1" spans="1:11">
      <c r="A2" s="3"/>
    </row>
    <row r="3" customHeight="1" spans="1:11">
      <c r="A3" s="3" t="s">
        <v>242</v>
      </c>
    </row>
    <row r="4" customHeight="1" spans="1:11">
      <c r="A4" s="3" t="s">
        <v>243</v>
      </c>
    </row>
    <row r="6" customHeight="1" spans="1:11">
      <c r="A6" s="8" t="s">
        <v>37</v>
      </c>
      <c r="B6" s="8" t="s">
        <v>38</v>
      </c>
      <c r="C6" s="9" t="s">
        <v>39</v>
      </c>
      <c r="D6" s="5"/>
      <c r="E6" s="6"/>
      <c r="F6" s="8" t="s">
        <v>40</v>
      </c>
      <c r="G6" s="9" t="s">
        <v>41</v>
      </c>
      <c r="H6" s="5"/>
      <c r="I6" s="6"/>
      <c r="J6" s="8" t="s">
        <v>75</v>
      </c>
    </row>
    <row r="7" ht="26" customHeight="1" spans="1:11">
      <c r="A7" s="10"/>
      <c r="B7" s="10"/>
      <c r="C7" s="11" t="s">
        <v>43</v>
      </c>
      <c r="D7" s="11" t="s">
        <v>44</v>
      </c>
      <c r="E7" s="11" t="s">
        <v>45</v>
      </c>
      <c r="F7" s="10"/>
      <c r="G7" s="11" t="s">
        <v>43</v>
      </c>
      <c r="H7" s="11" t="s">
        <v>44</v>
      </c>
      <c r="I7" s="11" t="s">
        <v>45</v>
      </c>
      <c r="J7" s="10"/>
    </row>
    <row r="8" ht="41" customHeight="1" spans="1:11">
      <c r="A8" s="12" t="s">
        <v>244</v>
      </c>
      <c r="B8" s="13" t="s">
        <v>245</v>
      </c>
      <c r="C8" s="13">
        <v>2</v>
      </c>
      <c r="D8" s="13" t="s">
        <v>47</v>
      </c>
      <c r="E8" s="11">
        <v>2</v>
      </c>
      <c r="F8" s="13">
        <v>18</v>
      </c>
      <c r="G8" s="13">
        <v>0</v>
      </c>
      <c r="H8" s="13">
        <v>0</v>
      </c>
      <c r="I8" s="11">
        <f t="shared" ref="I8:I12" si="0">SUM(G8:H8)</f>
        <v>0</v>
      </c>
      <c r="J8" s="13">
        <v>0</v>
      </c>
    </row>
    <row r="9" ht="21" customHeight="1" spans="1:11">
      <c r="A9" s="12" t="s">
        <v>246</v>
      </c>
      <c r="B9" s="13" t="s">
        <v>245</v>
      </c>
      <c r="C9" s="13">
        <v>1</v>
      </c>
      <c r="D9" s="13" t="s">
        <v>47</v>
      </c>
      <c r="E9" s="11">
        <v>1</v>
      </c>
      <c r="F9" s="13">
        <v>19</v>
      </c>
      <c r="G9" s="13">
        <v>1</v>
      </c>
      <c r="H9" s="13">
        <v>0</v>
      </c>
      <c r="I9" s="11">
        <f t="shared" si="0"/>
        <v>1</v>
      </c>
      <c r="J9" s="13">
        <v>0</v>
      </c>
    </row>
    <row r="10" customHeight="1" spans="1:11">
      <c r="A10" s="12" t="s">
        <v>202</v>
      </c>
      <c r="B10" s="13">
        <v>61170</v>
      </c>
      <c r="C10" s="13">
        <v>4</v>
      </c>
      <c r="D10" s="13" t="s">
        <v>47</v>
      </c>
      <c r="E10" s="11">
        <v>4</v>
      </c>
      <c r="F10" s="13">
        <v>131</v>
      </c>
      <c r="G10" s="13">
        <v>2</v>
      </c>
      <c r="H10" s="13">
        <v>0</v>
      </c>
      <c r="I10" s="11">
        <f t="shared" si="0"/>
        <v>2</v>
      </c>
      <c r="J10" s="13">
        <v>3</v>
      </c>
    </row>
    <row r="11" customHeight="1" spans="1:11">
      <c r="A11" s="12" t="s">
        <v>247</v>
      </c>
      <c r="B11" s="13">
        <v>61198</v>
      </c>
      <c r="C11" s="13">
        <v>2</v>
      </c>
      <c r="D11" s="13" t="s">
        <v>47</v>
      </c>
      <c r="E11" s="11">
        <v>2</v>
      </c>
      <c r="F11" s="13">
        <v>142</v>
      </c>
      <c r="G11" s="13">
        <v>3</v>
      </c>
      <c r="H11" s="13">
        <v>0</v>
      </c>
      <c r="I11" s="11">
        <f t="shared" si="0"/>
        <v>3</v>
      </c>
      <c r="J11" s="13">
        <v>1</v>
      </c>
    </row>
    <row r="12" customHeight="1" spans="1:11">
      <c r="A12" s="12" t="s">
        <v>248</v>
      </c>
      <c r="B12" s="13">
        <v>61180</v>
      </c>
      <c r="C12" s="13">
        <v>2</v>
      </c>
      <c r="D12" s="13" t="s">
        <v>47</v>
      </c>
      <c r="E12" s="11">
        <v>2</v>
      </c>
      <c r="F12" s="13">
        <v>154</v>
      </c>
      <c r="G12" s="13">
        <v>4</v>
      </c>
      <c r="H12" s="13">
        <v>0</v>
      </c>
      <c r="I12" s="11">
        <f t="shared" si="0"/>
        <v>4</v>
      </c>
      <c r="J12" s="13">
        <v>1</v>
      </c>
    </row>
    <row r="13" customHeight="1" spans="1:11">
      <c r="A13" s="19"/>
      <c r="B13" s="20"/>
      <c r="C13" s="20"/>
      <c r="D13" s="20"/>
      <c r="E13" s="7"/>
      <c r="F13" s="20"/>
      <c r="G13" s="20"/>
      <c r="H13" s="20"/>
      <c r="I13" s="7"/>
      <c r="J13" s="20"/>
      <c r="K13" s="20"/>
    </row>
    <row r="15" customHeight="1" spans="1:11">
      <c r="A15" s="22"/>
      <c r="J15" s="30" t="s">
        <v>0</v>
      </c>
      <c r="K15" s="18">
        <f>'Página Inicial'!B19</f>
        <v>46213</v>
      </c>
    </row>
  </sheetData>
  <mergeCells count="7">
    <mergeCell ref="A1:J1"/>
    <mergeCell ref="C6:E6"/>
    <mergeCell ref="G6:I6"/>
    <mergeCell ref="A6:A7"/>
    <mergeCell ref="B6:B7"/>
    <mergeCell ref="F6:F7"/>
    <mergeCell ref="J6:J7"/>
  </mergeCells>
  <pageMargins left="0.75" right="0.75" top="1" bottom="1" header="0.5" footer="0.5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56"/>
  <sheetViews>
    <sheetView workbookViewId="0">
      <selection activeCell="K40" sqref="K40"/>
    </sheetView>
  </sheetViews>
  <sheetFormatPr defaultColWidth="12.6285714285714" defaultRowHeight="15.75" customHeight="1"/>
  <cols>
    <col min="1" max="1" width="42.7142857142857" customWidth="1"/>
    <col min="2" max="2" width="8.24761904761905" customWidth="1"/>
    <col min="3" max="3" width="14.2857142857143" customWidth="1"/>
    <col min="4" max="5" width="5.62857142857143" customWidth="1"/>
    <col min="6" max="6" width="8.28571428571429" customWidth="1"/>
    <col min="7" max="7" width="13.3809523809524" customWidth="1"/>
    <col min="8" max="8" width="13.1428571428571" customWidth="1"/>
    <col min="9" max="10" width="5.62857142857143" customWidth="1"/>
    <col min="11" max="11" width="8" customWidth="1"/>
    <col min="12" max="12" width="14.1333333333333" customWidth="1"/>
  </cols>
  <sheetData>
    <row r="1" customHeight="1" spans="1:13">
      <c r="A1" s="1" t="s">
        <v>193</v>
      </c>
      <c r="M1" s="2"/>
    </row>
    <row r="2" customHeight="1" spans="1:13">
      <c r="A2" s="3"/>
    </row>
    <row r="3" customHeight="1" spans="1:13">
      <c r="A3" s="26" t="s">
        <v>249</v>
      </c>
    </row>
    <row r="4" customHeight="1" spans="1:13">
      <c r="A4" s="3" t="s">
        <v>250</v>
      </c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75</v>
      </c>
    </row>
    <row r="7" ht="32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customHeight="1" spans="1:13">
      <c r="A8" s="12" t="s">
        <v>251</v>
      </c>
      <c r="B8" s="27" t="s">
        <v>252</v>
      </c>
      <c r="C8" s="13">
        <v>2</v>
      </c>
      <c r="D8" s="13">
        <v>1</v>
      </c>
      <c r="E8" s="14">
        <v>2</v>
      </c>
      <c r="F8" s="11">
        <f t="shared" ref="F8:F39" si="0">SUM(C8:E8)</f>
        <v>5</v>
      </c>
      <c r="G8" s="13">
        <f>31+4+1</f>
        <v>36</v>
      </c>
      <c r="H8" s="13">
        <v>5</v>
      </c>
      <c r="I8" s="13">
        <v>1</v>
      </c>
      <c r="J8" s="14">
        <v>2</v>
      </c>
      <c r="K8" s="11">
        <f t="shared" ref="K8:K39" si="1">SUM(H8:J8)</f>
        <v>8</v>
      </c>
      <c r="L8" s="13">
        <v>2</v>
      </c>
    </row>
    <row r="9" customHeight="1" spans="1:13">
      <c r="A9" s="12" t="s">
        <v>52</v>
      </c>
      <c r="B9" s="13">
        <v>61975</v>
      </c>
      <c r="C9" s="13">
        <v>23</v>
      </c>
      <c r="D9" s="13">
        <v>4</v>
      </c>
      <c r="E9" s="14">
        <v>11</v>
      </c>
      <c r="F9" s="11">
        <f t="shared" si="0"/>
        <v>38</v>
      </c>
      <c r="G9" s="13">
        <f>195+15+2</f>
        <v>212</v>
      </c>
      <c r="H9" s="13">
        <v>68</v>
      </c>
      <c r="I9" s="13">
        <v>2</v>
      </c>
      <c r="J9" s="14">
        <v>13</v>
      </c>
      <c r="K9" s="11">
        <f t="shared" si="1"/>
        <v>83</v>
      </c>
      <c r="L9" s="13">
        <v>17</v>
      </c>
    </row>
    <row r="10" customHeight="1" collapsed="1" spans="1:13">
      <c r="A10" s="12" t="s">
        <v>253</v>
      </c>
      <c r="B10" s="13"/>
      <c r="C10" s="13">
        <f t="shared" ref="C10:E10" si="2">SUM(C11:C39)</f>
        <v>39</v>
      </c>
      <c r="D10" s="13">
        <f t="shared" si="2"/>
        <v>14</v>
      </c>
      <c r="E10" s="14">
        <f t="shared" si="2"/>
        <v>12</v>
      </c>
      <c r="F10" s="11">
        <f t="shared" si="0"/>
        <v>65</v>
      </c>
      <c r="G10" s="13">
        <f t="shared" ref="G10:J10" si="3">SUM(G11:G39)</f>
        <v>123</v>
      </c>
      <c r="H10" s="13">
        <f t="shared" si="3"/>
        <v>68</v>
      </c>
      <c r="I10" s="13">
        <f t="shared" si="3"/>
        <v>1</v>
      </c>
      <c r="J10" s="13">
        <f t="shared" si="3"/>
        <v>6</v>
      </c>
      <c r="K10" s="11">
        <f t="shared" si="1"/>
        <v>75</v>
      </c>
      <c r="L10" s="28">
        <v>208</v>
      </c>
    </row>
    <row r="11" hidden="1" customHeight="1" outlineLevel="1" spans="1:13">
      <c r="A11" s="12" t="s">
        <v>254</v>
      </c>
      <c r="B11" s="13"/>
      <c r="C11" s="13">
        <v>1</v>
      </c>
      <c r="D11" s="13">
        <v>1</v>
      </c>
      <c r="E11" s="13">
        <v>0</v>
      </c>
      <c r="F11" s="11">
        <f t="shared" si="0"/>
        <v>2</v>
      </c>
      <c r="G11" s="13">
        <f>7+1</f>
        <v>8</v>
      </c>
      <c r="H11" s="13">
        <v>6</v>
      </c>
      <c r="I11" s="13">
        <v>0</v>
      </c>
      <c r="J11" s="13">
        <v>1</v>
      </c>
      <c r="K11" s="11">
        <f t="shared" si="1"/>
        <v>7</v>
      </c>
      <c r="L11" s="29"/>
    </row>
    <row r="12" hidden="1" customHeight="1" outlineLevel="1" spans="1:13">
      <c r="A12" s="12" t="s">
        <v>255</v>
      </c>
      <c r="B12" s="13"/>
      <c r="C12" s="13">
        <v>1</v>
      </c>
      <c r="D12" s="13">
        <v>0</v>
      </c>
      <c r="E12" s="13">
        <v>0</v>
      </c>
      <c r="F12" s="11">
        <f t="shared" si="0"/>
        <v>1</v>
      </c>
      <c r="G12" s="13">
        <f>3+2</f>
        <v>5</v>
      </c>
      <c r="H12" s="13">
        <v>3</v>
      </c>
      <c r="I12" s="13">
        <v>0</v>
      </c>
      <c r="J12" s="13">
        <v>0</v>
      </c>
      <c r="K12" s="11">
        <f t="shared" si="1"/>
        <v>3</v>
      </c>
      <c r="L12" s="29"/>
    </row>
    <row r="13" hidden="1" customHeight="1" outlineLevel="1" spans="1:13">
      <c r="A13" s="12" t="s">
        <v>256</v>
      </c>
      <c r="B13" s="13"/>
      <c r="C13" s="13">
        <v>1</v>
      </c>
      <c r="D13" s="13">
        <v>0</v>
      </c>
      <c r="E13" s="13">
        <v>0</v>
      </c>
      <c r="F13" s="11">
        <f t="shared" si="0"/>
        <v>1</v>
      </c>
      <c r="G13" s="13">
        <v>0</v>
      </c>
      <c r="H13" s="13">
        <v>0</v>
      </c>
      <c r="I13" s="13">
        <v>0</v>
      </c>
      <c r="J13" s="13">
        <v>0</v>
      </c>
      <c r="K13" s="11">
        <f t="shared" si="1"/>
        <v>0</v>
      </c>
      <c r="L13" s="29"/>
    </row>
    <row r="14" hidden="1" customHeight="1" outlineLevel="1" spans="1:13">
      <c r="A14" s="12" t="s">
        <v>257</v>
      </c>
      <c r="B14" s="13"/>
      <c r="C14" s="13">
        <v>1</v>
      </c>
      <c r="D14" s="13">
        <v>0</v>
      </c>
      <c r="E14" s="13">
        <v>0</v>
      </c>
      <c r="F14" s="11">
        <f t="shared" si="0"/>
        <v>1</v>
      </c>
      <c r="G14" s="13">
        <v>0</v>
      </c>
      <c r="H14" s="13">
        <v>0</v>
      </c>
      <c r="I14" s="13">
        <v>0</v>
      </c>
      <c r="J14" s="13">
        <v>0</v>
      </c>
      <c r="K14" s="11">
        <f t="shared" si="1"/>
        <v>0</v>
      </c>
      <c r="L14" s="29"/>
    </row>
    <row r="15" hidden="1" customHeight="1" outlineLevel="1" spans="1:13">
      <c r="A15" s="12" t="s">
        <v>258</v>
      </c>
      <c r="B15" s="13"/>
      <c r="C15" s="13">
        <v>1</v>
      </c>
      <c r="D15" s="13">
        <v>0</v>
      </c>
      <c r="E15" s="13">
        <v>0</v>
      </c>
      <c r="F15" s="11">
        <f t="shared" si="0"/>
        <v>1</v>
      </c>
      <c r="G15" s="13">
        <f>4+1</f>
        <v>5</v>
      </c>
      <c r="H15" s="13">
        <v>2</v>
      </c>
      <c r="I15" s="13">
        <v>0</v>
      </c>
      <c r="J15" s="13">
        <v>0</v>
      </c>
      <c r="K15" s="11">
        <f t="shared" si="1"/>
        <v>2</v>
      </c>
      <c r="L15" s="29"/>
    </row>
    <row r="16" hidden="1" customHeight="1" outlineLevel="1" spans="1:13">
      <c r="A16" s="12" t="s">
        <v>259</v>
      </c>
      <c r="B16" s="13"/>
      <c r="C16" s="13">
        <v>1</v>
      </c>
      <c r="D16" s="13">
        <v>0</v>
      </c>
      <c r="E16" s="13">
        <v>0</v>
      </c>
      <c r="F16" s="11">
        <f t="shared" si="0"/>
        <v>1</v>
      </c>
      <c r="G16" s="13">
        <v>3</v>
      </c>
      <c r="H16" s="13">
        <v>1</v>
      </c>
      <c r="I16" s="13">
        <v>0</v>
      </c>
      <c r="J16" s="13">
        <v>0</v>
      </c>
      <c r="K16" s="11">
        <f t="shared" si="1"/>
        <v>1</v>
      </c>
      <c r="L16" s="29"/>
    </row>
    <row r="17" hidden="1" customHeight="1" outlineLevel="1" spans="1:12">
      <c r="A17" s="12" t="s">
        <v>260</v>
      </c>
      <c r="B17" s="13"/>
      <c r="C17" s="13">
        <v>1</v>
      </c>
      <c r="D17" s="13">
        <v>1</v>
      </c>
      <c r="E17" s="13">
        <v>1</v>
      </c>
      <c r="F17" s="11">
        <f t="shared" si="0"/>
        <v>3</v>
      </c>
      <c r="G17" s="13">
        <v>7</v>
      </c>
      <c r="H17" s="13">
        <v>4</v>
      </c>
      <c r="I17" s="13">
        <v>0</v>
      </c>
      <c r="J17" s="13">
        <v>0</v>
      </c>
      <c r="K17" s="11">
        <f t="shared" si="1"/>
        <v>4</v>
      </c>
      <c r="L17" s="29"/>
    </row>
    <row r="18" hidden="1" customHeight="1" outlineLevel="1" spans="1:12">
      <c r="A18" s="12" t="s">
        <v>261</v>
      </c>
      <c r="B18" s="13"/>
      <c r="C18" s="13">
        <v>1</v>
      </c>
      <c r="D18" s="13">
        <v>1</v>
      </c>
      <c r="E18" s="13">
        <v>0</v>
      </c>
      <c r="F18" s="11">
        <f t="shared" si="0"/>
        <v>2</v>
      </c>
      <c r="G18" s="13">
        <f>3+1</f>
        <v>4</v>
      </c>
      <c r="H18" s="13">
        <v>0</v>
      </c>
      <c r="I18" s="13">
        <v>0</v>
      </c>
      <c r="J18" s="13">
        <v>0</v>
      </c>
      <c r="K18" s="11">
        <f t="shared" si="1"/>
        <v>0</v>
      </c>
      <c r="L18" s="29"/>
    </row>
    <row r="19" hidden="1" customHeight="1" outlineLevel="1" spans="1:12">
      <c r="A19" s="12" t="s">
        <v>262</v>
      </c>
      <c r="B19" s="13"/>
      <c r="C19" s="13">
        <v>3</v>
      </c>
      <c r="D19" s="13">
        <v>1</v>
      </c>
      <c r="E19" s="13">
        <v>2</v>
      </c>
      <c r="F19" s="11">
        <f t="shared" si="0"/>
        <v>6</v>
      </c>
      <c r="G19" s="13">
        <f>8+2+1</f>
        <v>11</v>
      </c>
      <c r="H19" s="13">
        <v>7</v>
      </c>
      <c r="I19" s="13">
        <v>1</v>
      </c>
      <c r="J19" s="13">
        <v>2</v>
      </c>
      <c r="K19" s="11">
        <f t="shared" si="1"/>
        <v>10</v>
      </c>
      <c r="L19" s="29"/>
    </row>
    <row r="20" hidden="1" customHeight="1" outlineLevel="1" spans="1:12">
      <c r="A20" s="12" t="s">
        <v>263</v>
      </c>
      <c r="B20" s="13"/>
      <c r="C20" s="13">
        <v>2</v>
      </c>
      <c r="D20" s="13">
        <v>1</v>
      </c>
      <c r="E20" s="13">
        <v>2</v>
      </c>
      <c r="F20" s="11">
        <f t="shared" si="0"/>
        <v>5</v>
      </c>
      <c r="G20" s="13">
        <f>12+1</f>
        <v>13</v>
      </c>
      <c r="H20" s="13">
        <v>7</v>
      </c>
      <c r="I20" s="13">
        <v>0</v>
      </c>
      <c r="J20" s="13">
        <v>0</v>
      </c>
      <c r="K20" s="11">
        <f t="shared" si="1"/>
        <v>7</v>
      </c>
      <c r="L20" s="29"/>
    </row>
    <row r="21" hidden="1" customHeight="1" outlineLevel="1" spans="1:12">
      <c r="A21" s="12" t="s">
        <v>264</v>
      </c>
      <c r="B21" s="13"/>
      <c r="C21" s="13">
        <v>2</v>
      </c>
      <c r="D21" s="13">
        <v>1</v>
      </c>
      <c r="E21" s="13">
        <v>1</v>
      </c>
      <c r="F21" s="11">
        <f t="shared" si="0"/>
        <v>4</v>
      </c>
      <c r="G21" s="13">
        <f>11+2</f>
        <v>13</v>
      </c>
      <c r="H21" s="13">
        <v>4</v>
      </c>
      <c r="I21" s="13">
        <v>0</v>
      </c>
      <c r="J21" s="13">
        <v>1</v>
      </c>
      <c r="K21" s="11">
        <f t="shared" si="1"/>
        <v>5</v>
      </c>
      <c r="L21" s="29"/>
    </row>
    <row r="22" hidden="1" customHeight="1" outlineLevel="1" spans="1:12">
      <c r="A22" s="12" t="s">
        <v>265</v>
      </c>
      <c r="B22" s="13"/>
      <c r="C22" s="13">
        <v>1</v>
      </c>
      <c r="D22" s="13">
        <v>1</v>
      </c>
      <c r="E22" s="13">
        <v>0</v>
      </c>
      <c r="F22" s="11">
        <f t="shared" si="0"/>
        <v>2</v>
      </c>
      <c r="G22" s="13">
        <v>0</v>
      </c>
      <c r="H22" s="13">
        <v>0</v>
      </c>
      <c r="I22" s="13">
        <v>0</v>
      </c>
      <c r="J22" s="13">
        <v>0</v>
      </c>
      <c r="K22" s="11">
        <f t="shared" si="1"/>
        <v>0</v>
      </c>
      <c r="L22" s="29"/>
    </row>
    <row r="23" hidden="1" customHeight="1" outlineLevel="1" spans="1:12">
      <c r="A23" s="12" t="s">
        <v>266</v>
      </c>
      <c r="B23" s="13"/>
      <c r="C23" s="13">
        <v>1</v>
      </c>
      <c r="D23" s="13">
        <v>0</v>
      </c>
      <c r="E23" s="13">
        <v>0</v>
      </c>
      <c r="F23" s="11">
        <f t="shared" si="0"/>
        <v>1</v>
      </c>
      <c r="G23" s="13">
        <v>1</v>
      </c>
      <c r="H23" s="13">
        <v>0</v>
      </c>
      <c r="I23" s="13">
        <v>0</v>
      </c>
      <c r="J23" s="13">
        <v>0</v>
      </c>
      <c r="K23" s="11">
        <f t="shared" si="1"/>
        <v>0</v>
      </c>
      <c r="L23" s="29"/>
    </row>
    <row r="24" hidden="1" customHeight="1" outlineLevel="1" spans="1:12">
      <c r="A24" s="12" t="s">
        <v>267</v>
      </c>
      <c r="B24" s="13"/>
      <c r="C24" s="13">
        <v>1</v>
      </c>
      <c r="D24" s="13">
        <v>0</v>
      </c>
      <c r="E24" s="13">
        <v>0</v>
      </c>
      <c r="F24" s="11">
        <f t="shared" si="0"/>
        <v>1</v>
      </c>
      <c r="G24" s="13">
        <v>1</v>
      </c>
      <c r="H24" s="13">
        <v>1</v>
      </c>
      <c r="I24" s="13">
        <v>0</v>
      </c>
      <c r="J24" s="13">
        <v>0</v>
      </c>
      <c r="K24" s="11">
        <f t="shared" si="1"/>
        <v>1</v>
      </c>
      <c r="L24" s="29"/>
    </row>
    <row r="25" hidden="1" customHeight="1" outlineLevel="1" spans="1:12">
      <c r="A25" s="12" t="s">
        <v>268</v>
      </c>
      <c r="B25" s="13"/>
      <c r="C25" s="13">
        <v>4</v>
      </c>
      <c r="D25" s="13">
        <v>1</v>
      </c>
      <c r="E25" s="13">
        <v>2</v>
      </c>
      <c r="F25" s="11">
        <f t="shared" si="0"/>
        <v>7</v>
      </c>
      <c r="G25" s="13">
        <v>6</v>
      </c>
      <c r="H25" s="13">
        <v>6</v>
      </c>
      <c r="I25" s="13">
        <v>0</v>
      </c>
      <c r="J25" s="13">
        <v>0</v>
      </c>
      <c r="K25" s="11">
        <f t="shared" si="1"/>
        <v>6</v>
      </c>
      <c r="L25" s="29"/>
    </row>
    <row r="26" hidden="1" customHeight="1" outlineLevel="1" spans="1:12">
      <c r="A26" s="12" t="s">
        <v>269</v>
      </c>
      <c r="B26" s="13"/>
      <c r="C26" s="13">
        <v>1</v>
      </c>
      <c r="D26" s="13">
        <v>1</v>
      </c>
      <c r="E26" s="13">
        <v>0</v>
      </c>
      <c r="F26" s="11">
        <f t="shared" si="0"/>
        <v>2</v>
      </c>
      <c r="G26" s="13">
        <f>3+1</f>
        <v>4</v>
      </c>
      <c r="H26" s="13">
        <v>2</v>
      </c>
      <c r="I26" s="13">
        <v>0</v>
      </c>
      <c r="J26" s="13">
        <v>0</v>
      </c>
      <c r="K26" s="11">
        <f t="shared" si="1"/>
        <v>2</v>
      </c>
      <c r="L26" s="29"/>
    </row>
    <row r="27" hidden="1" customHeight="1" outlineLevel="1" spans="1:12">
      <c r="A27" s="12" t="s">
        <v>270</v>
      </c>
      <c r="B27" s="13"/>
      <c r="C27" s="13">
        <v>1</v>
      </c>
      <c r="D27" s="13">
        <v>0</v>
      </c>
      <c r="E27" s="13">
        <v>0</v>
      </c>
      <c r="F27" s="11">
        <f t="shared" si="0"/>
        <v>1</v>
      </c>
      <c r="G27" s="13">
        <v>0</v>
      </c>
      <c r="H27" s="13">
        <v>0</v>
      </c>
      <c r="I27" s="13">
        <v>0</v>
      </c>
      <c r="J27" s="13">
        <v>0</v>
      </c>
      <c r="K27" s="11">
        <f t="shared" si="1"/>
        <v>0</v>
      </c>
      <c r="L27" s="29"/>
    </row>
    <row r="28" hidden="1" customHeight="1" outlineLevel="1" spans="1:12">
      <c r="A28" s="12" t="s">
        <v>271</v>
      </c>
      <c r="B28" s="13"/>
      <c r="C28" s="13">
        <v>1</v>
      </c>
      <c r="D28" s="13">
        <v>0</v>
      </c>
      <c r="E28" s="13">
        <v>0</v>
      </c>
      <c r="F28" s="11">
        <f t="shared" si="0"/>
        <v>1</v>
      </c>
      <c r="G28" s="13">
        <f>3+1</f>
        <v>4</v>
      </c>
      <c r="H28" s="13">
        <v>2</v>
      </c>
      <c r="I28" s="13">
        <v>0</v>
      </c>
      <c r="J28" s="13">
        <v>0</v>
      </c>
      <c r="K28" s="11">
        <f t="shared" si="1"/>
        <v>2</v>
      </c>
      <c r="L28" s="29"/>
    </row>
    <row r="29" hidden="1" customHeight="1" outlineLevel="1" spans="1:12">
      <c r="A29" s="12" t="s">
        <v>272</v>
      </c>
      <c r="B29" s="13"/>
      <c r="C29" s="13">
        <v>1</v>
      </c>
      <c r="D29" s="13">
        <v>0</v>
      </c>
      <c r="E29" s="13">
        <v>0</v>
      </c>
      <c r="F29" s="11">
        <f t="shared" si="0"/>
        <v>1</v>
      </c>
      <c r="G29" s="13">
        <v>1</v>
      </c>
      <c r="H29" s="13">
        <v>0</v>
      </c>
      <c r="I29" s="13">
        <v>0</v>
      </c>
      <c r="J29" s="13">
        <v>0</v>
      </c>
      <c r="K29" s="11">
        <f t="shared" si="1"/>
        <v>0</v>
      </c>
      <c r="L29" s="29"/>
    </row>
    <row r="30" hidden="1" customHeight="1" outlineLevel="1" spans="1:12">
      <c r="A30" s="12" t="s">
        <v>273</v>
      </c>
      <c r="B30" s="13"/>
      <c r="C30" s="13">
        <v>1</v>
      </c>
      <c r="D30" s="13">
        <v>0</v>
      </c>
      <c r="E30" s="13">
        <v>0</v>
      </c>
      <c r="F30" s="11">
        <f t="shared" si="0"/>
        <v>1</v>
      </c>
      <c r="G30" s="13">
        <v>2</v>
      </c>
      <c r="H30" s="13">
        <v>2</v>
      </c>
      <c r="I30" s="13">
        <v>0</v>
      </c>
      <c r="J30" s="13">
        <v>0</v>
      </c>
      <c r="K30" s="11">
        <f t="shared" si="1"/>
        <v>2</v>
      </c>
      <c r="L30" s="29"/>
    </row>
    <row r="31" hidden="1" customHeight="1" outlineLevel="1" spans="1:12">
      <c r="A31" s="12" t="s">
        <v>274</v>
      </c>
      <c r="B31" s="13"/>
      <c r="C31" s="13">
        <v>3</v>
      </c>
      <c r="D31" s="13">
        <v>1</v>
      </c>
      <c r="E31" s="13">
        <v>2</v>
      </c>
      <c r="F31" s="11">
        <f t="shared" si="0"/>
        <v>6</v>
      </c>
      <c r="G31" s="13">
        <f>8+1</f>
        <v>9</v>
      </c>
      <c r="H31" s="13">
        <v>7</v>
      </c>
      <c r="I31" s="13">
        <v>0</v>
      </c>
      <c r="J31" s="13">
        <v>0</v>
      </c>
      <c r="K31" s="11">
        <f t="shared" si="1"/>
        <v>7</v>
      </c>
      <c r="L31" s="29"/>
    </row>
    <row r="32" hidden="1" customHeight="1" outlineLevel="1" spans="1:12">
      <c r="A32" s="12" t="s">
        <v>275</v>
      </c>
      <c r="B32" s="13"/>
      <c r="C32" s="13">
        <v>1</v>
      </c>
      <c r="D32" s="13">
        <v>0</v>
      </c>
      <c r="E32" s="13">
        <v>0</v>
      </c>
      <c r="F32" s="11">
        <f t="shared" si="0"/>
        <v>1</v>
      </c>
      <c r="G32" s="13">
        <v>1</v>
      </c>
      <c r="H32" s="13">
        <v>0</v>
      </c>
      <c r="I32" s="13">
        <v>0</v>
      </c>
      <c r="J32" s="13">
        <v>0</v>
      </c>
      <c r="K32" s="11">
        <f t="shared" si="1"/>
        <v>0</v>
      </c>
      <c r="L32" s="29"/>
    </row>
    <row r="33" hidden="1" customHeight="1" outlineLevel="1" spans="1:13">
      <c r="A33" s="12" t="s">
        <v>276</v>
      </c>
      <c r="B33" s="13"/>
      <c r="C33" s="13">
        <v>1</v>
      </c>
      <c r="D33" s="13">
        <v>1</v>
      </c>
      <c r="E33" s="13">
        <v>0</v>
      </c>
      <c r="F33" s="11">
        <f t="shared" si="0"/>
        <v>2</v>
      </c>
      <c r="G33" s="13">
        <f>6+2+1</f>
        <v>9</v>
      </c>
      <c r="H33" s="13">
        <v>2</v>
      </c>
      <c r="I33" s="13">
        <v>0</v>
      </c>
      <c r="J33" s="13">
        <v>1</v>
      </c>
      <c r="K33" s="11">
        <f t="shared" si="1"/>
        <v>3</v>
      </c>
      <c r="L33" s="29"/>
    </row>
    <row r="34" hidden="1" customHeight="1" outlineLevel="1" spans="1:13">
      <c r="A34" s="12" t="s">
        <v>277</v>
      </c>
      <c r="B34" s="13"/>
      <c r="C34" s="13">
        <v>1</v>
      </c>
      <c r="D34" s="13">
        <v>1</v>
      </c>
      <c r="E34" s="13">
        <v>0</v>
      </c>
      <c r="F34" s="11">
        <f t="shared" si="0"/>
        <v>2</v>
      </c>
      <c r="G34" s="13">
        <v>0</v>
      </c>
      <c r="H34" s="13">
        <v>0</v>
      </c>
      <c r="I34" s="13">
        <v>0</v>
      </c>
      <c r="J34" s="13">
        <v>0</v>
      </c>
      <c r="K34" s="11">
        <f t="shared" si="1"/>
        <v>0</v>
      </c>
      <c r="L34" s="29"/>
    </row>
    <row r="35" hidden="1" customHeight="1" outlineLevel="1" spans="1:13">
      <c r="A35" s="12" t="s">
        <v>278</v>
      </c>
      <c r="B35" s="13"/>
      <c r="C35" s="13">
        <v>1</v>
      </c>
      <c r="D35" s="13">
        <v>0</v>
      </c>
      <c r="E35" s="13">
        <v>0</v>
      </c>
      <c r="F35" s="11">
        <f t="shared" si="0"/>
        <v>1</v>
      </c>
      <c r="G35" s="13">
        <v>0</v>
      </c>
      <c r="H35" s="13">
        <v>0</v>
      </c>
      <c r="I35" s="13">
        <v>0</v>
      </c>
      <c r="J35" s="13">
        <v>0</v>
      </c>
      <c r="K35" s="11">
        <f t="shared" si="1"/>
        <v>0</v>
      </c>
      <c r="L35" s="29"/>
    </row>
    <row r="36" hidden="1" customHeight="1" outlineLevel="1" spans="1:13">
      <c r="A36" s="12" t="s">
        <v>279</v>
      </c>
      <c r="B36" s="13"/>
      <c r="C36" s="13">
        <v>1</v>
      </c>
      <c r="D36" s="13">
        <v>0</v>
      </c>
      <c r="E36" s="13">
        <v>0</v>
      </c>
      <c r="F36" s="11">
        <f t="shared" si="0"/>
        <v>1</v>
      </c>
      <c r="G36" s="13">
        <v>0</v>
      </c>
      <c r="H36" s="13">
        <v>0</v>
      </c>
      <c r="I36" s="13">
        <v>0</v>
      </c>
      <c r="J36" s="13">
        <v>0</v>
      </c>
      <c r="K36" s="11">
        <f t="shared" si="1"/>
        <v>0</v>
      </c>
      <c r="L36" s="29"/>
    </row>
    <row r="37" hidden="1" customHeight="1" outlineLevel="1" spans="1:13">
      <c r="A37" s="12" t="s">
        <v>280</v>
      </c>
      <c r="B37" s="13"/>
      <c r="C37" s="13">
        <v>1</v>
      </c>
      <c r="D37" s="13">
        <v>0</v>
      </c>
      <c r="E37" s="13">
        <v>0</v>
      </c>
      <c r="F37" s="11">
        <f t="shared" si="0"/>
        <v>1</v>
      </c>
      <c r="G37" s="13">
        <v>0</v>
      </c>
      <c r="H37" s="13">
        <v>0</v>
      </c>
      <c r="I37" s="13">
        <v>0</v>
      </c>
      <c r="J37" s="13">
        <v>0</v>
      </c>
      <c r="K37" s="11">
        <f t="shared" si="1"/>
        <v>0</v>
      </c>
      <c r="L37" s="29"/>
    </row>
    <row r="38" hidden="1" customHeight="1" outlineLevel="1" spans="1:13">
      <c r="A38" s="12" t="s">
        <v>281</v>
      </c>
      <c r="B38" s="13"/>
      <c r="C38" s="13">
        <v>1</v>
      </c>
      <c r="D38" s="13">
        <v>1</v>
      </c>
      <c r="E38" s="13">
        <v>0</v>
      </c>
      <c r="F38" s="11">
        <f t="shared" si="0"/>
        <v>2</v>
      </c>
      <c r="G38" s="13">
        <f>5+1</f>
        <v>6</v>
      </c>
      <c r="H38" s="13">
        <v>3</v>
      </c>
      <c r="I38" s="13">
        <v>0</v>
      </c>
      <c r="J38" s="13">
        <v>0</v>
      </c>
      <c r="K38" s="11">
        <f t="shared" si="1"/>
        <v>3</v>
      </c>
      <c r="L38" s="29"/>
    </row>
    <row r="39" hidden="1" customHeight="1" outlineLevel="1" spans="1:13">
      <c r="A39" s="12" t="s">
        <v>282</v>
      </c>
      <c r="B39" s="13"/>
      <c r="C39" s="13">
        <v>2</v>
      </c>
      <c r="D39" s="13">
        <v>1</v>
      </c>
      <c r="E39" s="13">
        <v>2</v>
      </c>
      <c r="F39" s="11">
        <f t="shared" si="0"/>
        <v>5</v>
      </c>
      <c r="G39" s="13">
        <f>9+1</f>
        <v>10</v>
      </c>
      <c r="H39" s="13">
        <v>9</v>
      </c>
      <c r="I39" s="13">
        <v>0</v>
      </c>
      <c r="J39" s="13">
        <v>1</v>
      </c>
      <c r="K39" s="11">
        <f t="shared" si="1"/>
        <v>10</v>
      </c>
      <c r="L39" s="10"/>
    </row>
    <row r="40" customHeight="1" spans="1:13">
      <c r="A40" s="19"/>
      <c r="B40" s="20"/>
      <c r="C40" s="20"/>
      <c r="D40" s="20"/>
      <c r="E40" s="20"/>
      <c r="F40" s="7"/>
      <c r="G40" s="20"/>
      <c r="H40" s="20"/>
      <c r="I40" s="20"/>
      <c r="J40" s="20"/>
      <c r="K40" s="7"/>
      <c r="L40" s="20"/>
      <c r="M40" s="20"/>
    </row>
    <row r="41" customHeight="1" spans="1:13">
      <c r="A41" s="19"/>
      <c r="B41" s="20"/>
      <c r="C41" s="20"/>
      <c r="D41" s="20"/>
      <c r="E41" s="20"/>
      <c r="F41" s="7"/>
      <c r="G41" s="20"/>
      <c r="H41" s="20"/>
      <c r="I41" s="20"/>
      <c r="J41" s="20"/>
      <c r="K41" s="7"/>
      <c r="L41" s="20"/>
      <c r="M41" s="20"/>
    </row>
    <row r="42" customHeight="1" spans="1:13">
      <c r="A42" s="22"/>
      <c r="B42" s="20"/>
      <c r="C42" s="20"/>
      <c r="D42" s="20"/>
      <c r="E42" s="20"/>
      <c r="F42" s="7"/>
      <c r="G42" s="20"/>
      <c r="H42" s="20"/>
      <c r="I42" s="20"/>
      <c r="J42" s="20"/>
      <c r="K42" s="7"/>
      <c r="L42" s="23" t="s">
        <v>0</v>
      </c>
      <c r="M42" s="24">
        <f>'Página Inicial'!B19</f>
        <v>46213</v>
      </c>
    </row>
    <row r="43" customHeight="1" spans="1:13">
      <c r="A43" s="19"/>
      <c r="B43" s="20"/>
      <c r="C43" s="20"/>
      <c r="D43" s="20"/>
      <c r="E43" s="20"/>
      <c r="F43" s="7"/>
      <c r="G43" s="20"/>
      <c r="H43" s="20"/>
      <c r="I43" s="20"/>
      <c r="J43" s="20"/>
      <c r="K43" s="7"/>
      <c r="L43" s="20"/>
      <c r="M43" s="20"/>
    </row>
    <row r="44" customHeight="1" spans="1:13">
      <c r="A44" s="19"/>
      <c r="B44" s="20"/>
      <c r="C44" s="20"/>
      <c r="D44" s="20"/>
      <c r="E44" s="20"/>
      <c r="F44" s="7"/>
      <c r="G44" s="20"/>
      <c r="H44" s="20"/>
      <c r="I44" s="20"/>
      <c r="J44" s="20"/>
      <c r="K44" s="7"/>
      <c r="L44" s="20"/>
      <c r="M44" s="20"/>
    </row>
    <row r="45" customHeight="1" spans="1:13">
      <c r="A45" s="19"/>
      <c r="B45" s="20"/>
      <c r="C45" s="20"/>
      <c r="D45" s="20"/>
      <c r="E45" s="20"/>
      <c r="F45" s="7"/>
      <c r="G45" s="20"/>
      <c r="H45" s="20"/>
      <c r="I45" s="20"/>
      <c r="J45" s="20"/>
      <c r="K45" s="7"/>
      <c r="L45" s="20"/>
      <c r="M45" s="20"/>
    </row>
    <row r="46" customHeight="1" spans="1:13">
      <c r="A46" s="19"/>
      <c r="B46" s="20"/>
      <c r="C46" s="20"/>
      <c r="D46" s="20"/>
      <c r="E46" s="20"/>
      <c r="F46" s="7"/>
      <c r="G46" s="20"/>
      <c r="H46" s="20"/>
      <c r="I46" s="20"/>
      <c r="J46" s="20"/>
      <c r="K46" s="7"/>
      <c r="L46" s="20"/>
      <c r="M46" s="20"/>
    </row>
    <row r="47" customHeight="1" spans="1:13">
      <c r="A47" s="19"/>
      <c r="B47" s="20"/>
      <c r="C47" s="20"/>
      <c r="D47" s="20"/>
      <c r="E47" s="20"/>
      <c r="F47" s="7"/>
      <c r="G47" s="20"/>
      <c r="H47" s="20"/>
      <c r="I47" s="20"/>
      <c r="J47" s="20"/>
      <c r="K47" s="7"/>
      <c r="L47" s="20"/>
      <c r="M47" s="20"/>
    </row>
    <row r="48" customHeight="1" spans="1:13">
      <c r="A48" s="19"/>
      <c r="B48" s="20"/>
      <c r="C48" s="20"/>
      <c r="D48" s="20"/>
      <c r="E48" s="20"/>
      <c r="F48" s="7"/>
      <c r="G48" s="20"/>
      <c r="H48" s="20"/>
      <c r="I48" s="20"/>
      <c r="J48" s="20"/>
      <c r="K48" s="7"/>
      <c r="L48" s="20"/>
      <c r="M48" s="20"/>
    </row>
    <row r="49" customHeight="1" spans="1:13">
      <c r="A49" s="19"/>
      <c r="B49" s="20"/>
      <c r="C49" s="20"/>
      <c r="D49" s="20"/>
      <c r="E49" s="20"/>
      <c r="F49" s="7"/>
      <c r="G49" s="20"/>
      <c r="H49" s="20"/>
      <c r="I49" s="20"/>
      <c r="J49" s="20"/>
      <c r="K49" s="7"/>
      <c r="L49" s="20"/>
      <c r="M49" s="20"/>
    </row>
    <row r="50" customHeight="1" spans="1:13">
      <c r="A50" s="19"/>
      <c r="B50" s="20"/>
      <c r="C50" s="20"/>
      <c r="D50" s="20"/>
      <c r="E50" s="20"/>
      <c r="F50" s="7"/>
      <c r="G50" s="20"/>
      <c r="H50" s="20"/>
      <c r="I50" s="20"/>
      <c r="J50" s="20"/>
      <c r="K50" s="7"/>
      <c r="L50" s="20"/>
      <c r="M50" s="20"/>
    </row>
    <row r="51" customHeight="1" spans="1:13">
      <c r="A51" s="19"/>
      <c r="B51" s="20"/>
      <c r="C51" s="20"/>
      <c r="D51" s="20"/>
      <c r="E51" s="20"/>
      <c r="F51" s="7"/>
      <c r="G51" s="20"/>
      <c r="H51" s="20"/>
      <c r="I51" s="20"/>
      <c r="J51" s="20"/>
      <c r="K51" s="7"/>
      <c r="L51" s="20"/>
      <c r="M51" s="20"/>
    </row>
    <row r="52" customHeight="1" spans="1:13">
      <c r="A52" s="19"/>
      <c r="B52" s="20"/>
      <c r="C52" s="20"/>
      <c r="D52" s="20"/>
      <c r="E52" s="20"/>
      <c r="F52" s="7"/>
      <c r="G52" s="20"/>
      <c r="H52" s="20"/>
      <c r="I52" s="20"/>
      <c r="J52" s="20"/>
      <c r="K52" s="7"/>
      <c r="L52" s="20"/>
      <c r="M52" s="20"/>
    </row>
    <row r="53" customHeight="1" spans="1:13">
      <c r="A53" s="19"/>
      <c r="B53" s="20"/>
      <c r="C53" s="20"/>
      <c r="D53" s="20"/>
      <c r="E53" s="20"/>
      <c r="F53" s="7"/>
      <c r="G53" s="20"/>
      <c r="H53" s="20"/>
      <c r="I53" s="20"/>
      <c r="J53" s="20"/>
      <c r="K53" s="7"/>
      <c r="L53" s="20"/>
      <c r="M53" s="20"/>
    </row>
    <row r="54" customHeight="1" spans="1:13">
      <c r="A54" s="19"/>
      <c r="B54" s="20"/>
      <c r="C54" s="20"/>
      <c r="D54" s="20"/>
      <c r="E54" s="20"/>
      <c r="F54" s="7"/>
      <c r="G54" s="20"/>
      <c r="H54" s="20"/>
      <c r="I54" s="20"/>
      <c r="J54" s="20"/>
      <c r="K54" s="7"/>
      <c r="L54" s="20"/>
      <c r="M54" s="20"/>
    </row>
    <row r="55" customHeight="1" spans="1:13">
      <c r="A55" s="19"/>
      <c r="B55" s="20"/>
      <c r="C55" s="20"/>
      <c r="D55" s="20"/>
      <c r="E55" s="20"/>
      <c r="F55" s="7"/>
      <c r="G55" s="20"/>
      <c r="H55" s="20"/>
      <c r="I55" s="20"/>
      <c r="J55" s="20"/>
      <c r="K55" s="7"/>
      <c r="L55" s="20"/>
      <c r="M55" s="20"/>
    </row>
    <row r="56" customHeight="1" spans="1:13">
      <c r="A56" s="19"/>
      <c r="B56" s="20"/>
      <c r="C56" s="20"/>
      <c r="D56" s="20"/>
      <c r="E56" s="20"/>
      <c r="F56" s="7"/>
      <c r="G56" s="20"/>
      <c r="H56" s="20"/>
      <c r="I56" s="20"/>
      <c r="J56" s="20"/>
      <c r="K56" s="7"/>
      <c r="L56" s="20"/>
      <c r="M56" s="20"/>
    </row>
  </sheetData>
  <mergeCells count="9">
    <mergeCell ref="A1:L1"/>
    <mergeCell ref="A3:M3"/>
    <mergeCell ref="C6:F6"/>
    <mergeCell ref="H6:K6"/>
    <mergeCell ref="A6:A7"/>
    <mergeCell ref="B6:B7"/>
    <mergeCell ref="G6:G7"/>
    <mergeCell ref="L6:L7"/>
    <mergeCell ref="L10:L39"/>
  </mergeCells>
  <pageMargins left="0.75" right="0.75" top="1" bottom="1" header="0.5" footer="0.5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4"/>
  <sheetViews>
    <sheetView tabSelected="1" workbookViewId="0">
      <selection activeCell="K18" sqref="K18"/>
    </sheetView>
  </sheetViews>
  <sheetFormatPr defaultColWidth="12.6285714285714" defaultRowHeight="15.75" customHeight="1"/>
  <cols>
    <col min="1" max="1" width="83.1428571428571" customWidth="1"/>
    <col min="2" max="2" width="8.13333333333333" customWidth="1"/>
    <col min="3" max="3" width="11.752380952381" customWidth="1"/>
    <col min="4" max="5" width="5.62857142857143" customWidth="1"/>
    <col min="6" max="6" width="6.5047619047619" customWidth="1"/>
    <col min="7" max="8" width="12.247619047619" customWidth="1"/>
    <col min="9" max="10" width="5.62857142857143" customWidth="1"/>
    <col min="11" max="11" width="6.5047619047619" customWidth="1"/>
    <col min="12" max="12" width="13.247619047619" customWidth="1"/>
  </cols>
  <sheetData>
    <row r="1" customHeight="1" spans="1:13">
      <c r="A1" s="1" t="s">
        <v>193</v>
      </c>
      <c r="M1" s="2"/>
    </row>
    <row r="2" customHeight="1" spans="1:13">
      <c r="A2" s="3"/>
    </row>
    <row r="3" customHeight="1" spans="1:13">
      <c r="A3" s="3" t="s">
        <v>283</v>
      </c>
    </row>
    <row r="4" customHeight="1" spans="1:13">
      <c r="A4" s="3" t="s">
        <v>284</v>
      </c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75</v>
      </c>
    </row>
    <row r="7" ht="29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customHeight="1" spans="1:13">
      <c r="A8" s="12" t="s">
        <v>285</v>
      </c>
      <c r="B8" s="13">
        <v>61233</v>
      </c>
      <c r="C8" s="13">
        <v>1</v>
      </c>
      <c r="D8" s="13">
        <v>0</v>
      </c>
      <c r="E8" s="14">
        <v>0</v>
      </c>
      <c r="F8" s="11">
        <f t="shared" ref="F8:F17" si="0">SUM(C8:E8)</f>
        <v>1</v>
      </c>
      <c r="G8" s="13">
        <v>20</v>
      </c>
      <c r="H8" s="13">
        <v>1</v>
      </c>
      <c r="I8" s="13">
        <v>0</v>
      </c>
      <c r="J8" s="14">
        <v>0</v>
      </c>
      <c r="K8" s="11">
        <f t="shared" ref="K8:K17" si="1">SUM(H8:J8)</f>
        <v>1</v>
      </c>
      <c r="L8" s="13">
        <v>2</v>
      </c>
    </row>
    <row r="9" customHeight="1" spans="1:13">
      <c r="A9" s="12" t="s">
        <v>286</v>
      </c>
      <c r="B9" s="13">
        <v>61234</v>
      </c>
      <c r="C9" s="13">
        <v>1</v>
      </c>
      <c r="D9" s="13">
        <v>0</v>
      </c>
      <c r="E9" s="14">
        <v>0</v>
      </c>
      <c r="F9" s="11">
        <f t="shared" si="0"/>
        <v>1</v>
      </c>
      <c r="G9" s="13">
        <v>64</v>
      </c>
      <c r="H9" s="13">
        <v>1</v>
      </c>
      <c r="I9" s="13">
        <v>0</v>
      </c>
      <c r="J9" s="14">
        <v>0</v>
      </c>
      <c r="K9" s="11">
        <f t="shared" si="1"/>
        <v>1</v>
      </c>
      <c r="L9" s="13">
        <v>0</v>
      </c>
    </row>
    <row r="10" customHeight="1" spans="1:13">
      <c r="A10" s="12" t="s">
        <v>287</v>
      </c>
      <c r="B10" s="13">
        <v>61235</v>
      </c>
      <c r="C10" s="13">
        <v>1</v>
      </c>
      <c r="D10" s="13">
        <v>0</v>
      </c>
      <c r="E10" s="14">
        <v>0</v>
      </c>
      <c r="F10" s="11">
        <f t="shared" si="0"/>
        <v>1</v>
      </c>
      <c r="G10" s="13">
        <v>15</v>
      </c>
      <c r="H10" s="13">
        <v>1</v>
      </c>
      <c r="I10" s="13">
        <v>0</v>
      </c>
      <c r="J10" s="14">
        <v>0</v>
      </c>
      <c r="K10" s="11">
        <f t="shared" si="1"/>
        <v>1</v>
      </c>
      <c r="L10" s="13">
        <v>1</v>
      </c>
    </row>
    <row r="11" customHeight="1" spans="1:13">
      <c r="A11" s="12" t="s">
        <v>288</v>
      </c>
      <c r="B11" s="13">
        <v>61236</v>
      </c>
      <c r="C11" s="13">
        <v>3</v>
      </c>
      <c r="D11" s="13">
        <v>0</v>
      </c>
      <c r="E11" s="14">
        <v>1</v>
      </c>
      <c r="F11" s="11">
        <f t="shared" si="0"/>
        <v>4</v>
      </c>
      <c r="G11" s="13">
        <v>87</v>
      </c>
      <c r="H11" s="13">
        <v>3</v>
      </c>
      <c r="I11" s="13">
        <v>0</v>
      </c>
      <c r="J11" s="14">
        <v>1</v>
      </c>
      <c r="K11" s="11">
        <f t="shared" si="1"/>
        <v>4</v>
      </c>
      <c r="L11" s="13">
        <v>3</v>
      </c>
    </row>
    <row r="12" customHeight="1" spans="1:13">
      <c r="A12" s="12" t="s">
        <v>289</v>
      </c>
      <c r="B12" s="13">
        <v>61237</v>
      </c>
      <c r="C12" s="13">
        <v>2</v>
      </c>
      <c r="D12" s="13">
        <v>0</v>
      </c>
      <c r="E12" s="14">
        <v>0</v>
      </c>
      <c r="F12" s="11">
        <f t="shared" si="0"/>
        <v>2</v>
      </c>
      <c r="G12" s="13">
        <v>34</v>
      </c>
      <c r="H12" s="13">
        <v>2</v>
      </c>
      <c r="I12" s="13">
        <v>0</v>
      </c>
      <c r="J12" s="14">
        <v>0</v>
      </c>
      <c r="K12" s="11">
        <f t="shared" si="1"/>
        <v>2</v>
      </c>
      <c r="L12" s="13">
        <v>9</v>
      </c>
    </row>
    <row r="13" customHeight="1" spans="1:13">
      <c r="A13" s="12" t="s">
        <v>290</v>
      </c>
      <c r="B13" s="13">
        <v>61238</v>
      </c>
      <c r="C13" s="13">
        <v>4</v>
      </c>
      <c r="D13" s="13">
        <v>1</v>
      </c>
      <c r="E13" s="14">
        <v>2</v>
      </c>
      <c r="F13" s="11">
        <f t="shared" si="0"/>
        <v>7</v>
      </c>
      <c r="G13" s="13">
        <v>30</v>
      </c>
      <c r="H13" s="13">
        <v>5</v>
      </c>
      <c r="I13" s="13">
        <v>1</v>
      </c>
      <c r="J13" s="14">
        <v>1</v>
      </c>
      <c r="K13" s="11">
        <f t="shared" si="1"/>
        <v>7</v>
      </c>
      <c r="L13" s="13">
        <v>4</v>
      </c>
    </row>
    <row r="14" customHeight="1" spans="1:13">
      <c r="A14" s="12" t="s">
        <v>291</v>
      </c>
      <c r="B14" s="13">
        <v>61229</v>
      </c>
      <c r="C14" s="13">
        <v>2</v>
      </c>
      <c r="D14" s="13">
        <v>0</v>
      </c>
      <c r="E14" s="14">
        <v>0</v>
      </c>
      <c r="F14" s="11">
        <f t="shared" si="0"/>
        <v>2</v>
      </c>
      <c r="G14" s="13">
        <v>9</v>
      </c>
      <c r="H14" s="13">
        <v>4</v>
      </c>
      <c r="I14" s="13">
        <v>0</v>
      </c>
      <c r="J14" s="14">
        <v>0</v>
      </c>
      <c r="K14" s="11">
        <f t="shared" si="1"/>
        <v>4</v>
      </c>
      <c r="L14" s="13">
        <v>2</v>
      </c>
    </row>
    <row r="15" customHeight="1" spans="1:13">
      <c r="A15" s="12" t="s">
        <v>292</v>
      </c>
      <c r="B15" s="13">
        <v>61230</v>
      </c>
      <c r="C15" s="13">
        <v>2</v>
      </c>
      <c r="D15" s="13">
        <v>0</v>
      </c>
      <c r="E15" s="14">
        <v>0</v>
      </c>
      <c r="F15" s="11">
        <f t="shared" si="0"/>
        <v>2</v>
      </c>
      <c r="G15" s="13">
        <v>14</v>
      </c>
      <c r="H15" s="13">
        <v>4</v>
      </c>
      <c r="I15" s="13">
        <v>0</v>
      </c>
      <c r="J15" s="14">
        <v>0</v>
      </c>
      <c r="K15" s="11">
        <f t="shared" si="1"/>
        <v>4</v>
      </c>
      <c r="L15" s="13">
        <v>1</v>
      </c>
    </row>
    <row r="16" customHeight="1" spans="1:13">
      <c r="A16" s="12" t="s">
        <v>293</v>
      </c>
      <c r="B16" s="13">
        <v>61231</v>
      </c>
      <c r="C16" s="13">
        <v>2</v>
      </c>
      <c r="D16" s="13">
        <v>0</v>
      </c>
      <c r="E16" s="14">
        <v>0</v>
      </c>
      <c r="F16" s="11">
        <f t="shared" si="0"/>
        <v>2</v>
      </c>
      <c r="G16" s="13">
        <v>11</v>
      </c>
      <c r="H16" s="13">
        <v>2</v>
      </c>
      <c r="I16" s="13">
        <v>0</v>
      </c>
      <c r="J16" s="14">
        <v>0</v>
      </c>
      <c r="K16" s="11">
        <f t="shared" si="1"/>
        <v>2</v>
      </c>
      <c r="L16" s="13">
        <v>2</v>
      </c>
    </row>
    <row r="17" customHeight="1" spans="1:13">
      <c r="A17" s="12" t="s">
        <v>294</v>
      </c>
      <c r="B17" s="13">
        <v>61232</v>
      </c>
      <c r="C17" s="13">
        <v>9</v>
      </c>
      <c r="D17" s="13">
        <v>2</v>
      </c>
      <c r="E17" s="14">
        <v>4</v>
      </c>
      <c r="F17" s="11">
        <f t="shared" si="0"/>
        <v>15</v>
      </c>
      <c r="G17" s="13">
        <v>16</v>
      </c>
      <c r="H17" s="13">
        <v>14</v>
      </c>
      <c r="I17" s="13">
        <v>0</v>
      </c>
      <c r="J17" s="14">
        <v>1</v>
      </c>
      <c r="K17" s="11">
        <f t="shared" si="1"/>
        <v>15</v>
      </c>
      <c r="L17" s="13">
        <v>11</v>
      </c>
    </row>
    <row r="18" customHeight="1" spans="1:13">
      <c r="A18" s="19"/>
      <c r="B18" s="20"/>
      <c r="C18" s="20"/>
      <c r="D18" s="20"/>
      <c r="E18" s="7"/>
      <c r="F18" s="7"/>
      <c r="G18" s="20"/>
      <c r="H18" s="20"/>
      <c r="I18" s="20"/>
      <c r="J18" s="7"/>
      <c r="K18" s="7"/>
      <c r="L18" s="20"/>
      <c r="M18" s="20"/>
    </row>
    <row r="19" customHeight="1" spans="1:13">
      <c r="A19" s="19"/>
      <c r="B19" s="20"/>
      <c r="C19" s="20"/>
      <c r="D19" s="20"/>
      <c r="E19" s="7"/>
      <c r="F19" s="7"/>
      <c r="G19" s="20"/>
      <c r="H19" s="20"/>
      <c r="I19" s="20"/>
      <c r="J19" s="7"/>
      <c r="K19" s="7"/>
      <c r="L19" s="20"/>
      <c r="M19" s="20"/>
    </row>
    <row r="20" customHeight="1" spans="1:13">
      <c r="A20" s="22"/>
      <c r="B20" s="20"/>
      <c r="C20" s="20"/>
      <c r="D20" s="20"/>
      <c r="E20" s="7"/>
      <c r="F20" s="7"/>
      <c r="G20" s="20"/>
      <c r="H20" s="20"/>
      <c r="I20" s="20"/>
      <c r="J20" s="7"/>
      <c r="K20" s="7"/>
      <c r="L20" s="23" t="s">
        <v>0</v>
      </c>
      <c r="M20" s="24">
        <f>'Página Inicial'!B19</f>
        <v>46213</v>
      </c>
    </row>
    <row r="21" customHeight="1" spans="1:13">
      <c r="A21" s="19"/>
      <c r="B21" s="20"/>
      <c r="C21" s="20"/>
      <c r="D21" s="20"/>
      <c r="E21" s="7"/>
      <c r="F21" s="7"/>
      <c r="G21" s="20"/>
      <c r="H21" s="20"/>
      <c r="I21" s="20"/>
      <c r="J21" s="7"/>
      <c r="K21" s="7"/>
      <c r="L21" s="20"/>
      <c r="M21" s="20"/>
    </row>
    <row r="22" customHeight="1" spans="1:13">
      <c r="A22" s="19"/>
      <c r="B22" s="20"/>
      <c r="C22" s="20"/>
      <c r="D22" s="20"/>
      <c r="E22" s="7"/>
      <c r="F22" s="7"/>
      <c r="G22" s="20"/>
      <c r="H22" s="20"/>
      <c r="I22" s="20"/>
      <c r="J22" s="7"/>
      <c r="K22" s="7"/>
      <c r="L22" s="20"/>
      <c r="M22" s="20"/>
    </row>
    <row r="23" customHeight="1" spans="1:13">
      <c r="A23" s="19"/>
      <c r="B23" s="20"/>
      <c r="C23" s="20"/>
      <c r="D23" s="20"/>
      <c r="E23" s="7"/>
      <c r="F23" s="7"/>
      <c r="G23" s="20"/>
      <c r="H23" s="20"/>
      <c r="I23" s="20"/>
      <c r="J23" s="7"/>
      <c r="K23" s="7"/>
      <c r="L23" s="20"/>
      <c r="M23" s="20"/>
    </row>
    <row r="24" customHeight="1" spans="1:13">
      <c r="A24" s="19"/>
      <c r="B24" s="20"/>
      <c r="C24" s="20"/>
      <c r="D24" s="20"/>
      <c r="E24" s="7"/>
      <c r="F24" s="7"/>
      <c r="G24" s="20"/>
      <c r="H24" s="20"/>
      <c r="I24" s="20"/>
      <c r="J24" s="7"/>
      <c r="K24" s="7"/>
      <c r="L24" s="20"/>
      <c r="M24" s="20"/>
    </row>
  </sheetData>
  <mergeCells count="7">
    <mergeCell ref="A1:L1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0"/>
  <sheetViews>
    <sheetView workbookViewId="0">
      <selection activeCell="H36" sqref="H36"/>
    </sheetView>
  </sheetViews>
  <sheetFormatPr defaultColWidth="12.6285714285714" defaultRowHeight="15.75" customHeight="1"/>
  <cols>
    <col min="1" max="1" width="39.3809523809524" customWidth="1"/>
    <col min="2" max="2" width="8.24761904761905" customWidth="1"/>
    <col min="3" max="3" width="14.2857142857143" customWidth="1"/>
    <col min="4" max="5" width="5.62857142857143" customWidth="1"/>
    <col min="6" max="6" width="8.42857142857143" customWidth="1"/>
    <col min="7" max="7" width="14.5714285714286" customWidth="1"/>
    <col min="8" max="8" width="13.7142857142857" customWidth="1"/>
    <col min="9" max="10" width="5.62857142857143" customWidth="1"/>
    <col min="11" max="11" width="7.85714285714286" customWidth="1"/>
    <col min="12" max="12" width="14.5714285714286" customWidth="1"/>
  </cols>
  <sheetData>
    <row r="1" customHeight="1" spans="1:13">
      <c r="A1" s="1" t="s">
        <v>193</v>
      </c>
      <c r="M1" s="2"/>
    </row>
    <row r="2" customHeight="1" spans="1:13">
      <c r="A2" s="3"/>
    </row>
    <row r="3" customHeight="1" spans="1:13">
      <c r="A3" s="3" t="s">
        <v>295</v>
      </c>
    </row>
    <row r="4" customHeight="1" spans="1:13">
      <c r="A4" s="3" t="s">
        <v>296</v>
      </c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75</v>
      </c>
    </row>
    <row r="7" ht="27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customHeight="1" spans="1:13">
      <c r="A8" s="12" t="s">
        <v>297</v>
      </c>
      <c r="B8" s="13">
        <v>61211</v>
      </c>
      <c r="C8" s="13">
        <v>2</v>
      </c>
      <c r="D8" s="13">
        <v>0</v>
      </c>
      <c r="E8" s="14">
        <v>1</v>
      </c>
      <c r="F8" s="11">
        <f t="shared" ref="F8:F12" si="0">SUM(C8:E8)</f>
        <v>3</v>
      </c>
      <c r="G8" s="13">
        <v>18</v>
      </c>
      <c r="H8" s="13">
        <v>4</v>
      </c>
      <c r="I8" s="13">
        <v>0</v>
      </c>
      <c r="J8" s="14">
        <v>0</v>
      </c>
      <c r="K8" s="11">
        <f t="shared" ref="K8:K12" si="1">SUM(H8:J8)</f>
        <v>4</v>
      </c>
      <c r="L8" s="13">
        <v>2</v>
      </c>
    </row>
    <row r="9" customHeight="1" spans="1:13">
      <c r="A9" s="12" t="s">
        <v>298</v>
      </c>
      <c r="B9" s="13">
        <v>61212</v>
      </c>
      <c r="C9" s="13">
        <v>2</v>
      </c>
      <c r="D9" s="13">
        <v>0</v>
      </c>
      <c r="E9" s="14">
        <v>1</v>
      </c>
      <c r="F9" s="11">
        <f t="shared" si="0"/>
        <v>3</v>
      </c>
      <c r="G9" s="13">
        <v>19</v>
      </c>
      <c r="H9" s="13">
        <v>1</v>
      </c>
      <c r="I9" s="13">
        <v>0</v>
      </c>
      <c r="J9" s="14">
        <v>0</v>
      </c>
      <c r="K9" s="11">
        <f t="shared" si="1"/>
        <v>1</v>
      </c>
      <c r="L9" s="13">
        <v>1</v>
      </c>
    </row>
    <row r="10" customHeight="1" spans="1:13">
      <c r="A10" s="12" t="s">
        <v>299</v>
      </c>
      <c r="B10" s="13">
        <v>61213</v>
      </c>
      <c r="C10" s="13">
        <v>2</v>
      </c>
      <c r="D10" s="13">
        <v>0</v>
      </c>
      <c r="E10" s="14">
        <v>1</v>
      </c>
      <c r="F10" s="11">
        <f t="shared" si="0"/>
        <v>3</v>
      </c>
      <c r="G10" s="13">
        <v>20</v>
      </c>
      <c r="H10" s="13">
        <v>2</v>
      </c>
      <c r="I10" s="13">
        <v>0</v>
      </c>
      <c r="J10" s="14">
        <v>0</v>
      </c>
      <c r="K10" s="11">
        <f t="shared" si="1"/>
        <v>2</v>
      </c>
      <c r="L10" s="13">
        <v>2</v>
      </c>
    </row>
    <row r="11" customHeight="1" spans="1:13">
      <c r="A11" s="12" t="s">
        <v>300</v>
      </c>
      <c r="B11" s="13">
        <v>61215</v>
      </c>
      <c r="C11" s="13">
        <v>2</v>
      </c>
      <c r="D11" s="13">
        <v>0</v>
      </c>
      <c r="E11" s="14">
        <v>1</v>
      </c>
      <c r="F11" s="11">
        <f t="shared" si="0"/>
        <v>3</v>
      </c>
      <c r="G11" s="13">
        <v>24</v>
      </c>
      <c r="H11" s="13">
        <v>1</v>
      </c>
      <c r="I11" s="13">
        <v>0</v>
      </c>
      <c r="J11" s="14">
        <v>0</v>
      </c>
      <c r="K11" s="11">
        <f t="shared" si="1"/>
        <v>1</v>
      </c>
      <c r="L11" s="13">
        <v>1</v>
      </c>
    </row>
    <row r="12" customHeight="1" spans="1:13">
      <c r="A12" s="12" t="s">
        <v>301</v>
      </c>
      <c r="B12" s="13">
        <v>61214</v>
      </c>
      <c r="C12" s="13">
        <v>2</v>
      </c>
      <c r="D12" s="13">
        <v>0</v>
      </c>
      <c r="E12" s="14">
        <v>1</v>
      </c>
      <c r="F12" s="11">
        <f t="shared" si="0"/>
        <v>3</v>
      </c>
      <c r="G12" s="13">
        <v>60</v>
      </c>
      <c r="H12" s="13">
        <v>5</v>
      </c>
      <c r="I12" s="13">
        <v>1</v>
      </c>
      <c r="J12" s="14">
        <v>3</v>
      </c>
      <c r="K12" s="11">
        <f t="shared" si="1"/>
        <v>9</v>
      </c>
      <c r="L12" s="13">
        <v>5</v>
      </c>
    </row>
    <row r="13" customHeight="1" spans="1:13">
      <c r="A13" s="19"/>
      <c r="B13" s="20"/>
      <c r="C13" s="20"/>
      <c r="D13" s="20"/>
      <c r="E13" s="21"/>
      <c r="F13" s="7"/>
      <c r="G13" s="20"/>
      <c r="H13" s="20"/>
      <c r="I13" s="20"/>
      <c r="J13" s="21"/>
      <c r="K13" s="7"/>
      <c r="L13" s="20"/>
      <c r="M13" s="20"/>
    </row>
    <row r="14" customHeight="1" spans="1:13">
      <c r="A14" s="19"/>
      <c r="B14" s="20"/>
      <c r="C14" s="20"/>
      <c r="D14" s="20"/>
      <c r="E14" s="21"/>
      <c r="F14" s="7"/>
      <c r="G14" s="20"/>
      <c r="H14" s="20"/>
      <c r="I14" s="20"/>
      <c r="J14" s="21"/>
      <c r="K14" s="7"/>
      <c r="L14" s="20"/>
      <c r="M14" s="20"/>
    </row>
    <row r="15" customHeight="1" spans="1:13">
      <c r="A15" s="22"/>
      <c r="B15" s="20"/>
      <c r="C15" s="20"/>
      <c r="D15" s="20"/>
      <c r="E15" s="21"/>
      <c r="F15" s="7"/>
      <c r="G15" s="20"/>
      <c r="H15" s="20"/>
      <c r="I15" s="20"/>
      <c r="J15" s="21"/>
      <c r="K15" s="7"/>
      <c r="L15" s="23" t="s">
        <v>0</v>
      </c>
      <c r="M15" s="24">
        <f>'Página Inicial'!B19</f>
        <v>46213</v>
      </c>
    </row>
    <row r="16" customHeight="1" spans="1:13">
      <c r="A16" s="19"/>
      <c r="B16" s="20"/>
      <c r="C16" s="20"/>
      <c r="D16" s="20"/>
      <c r="E16" s="21"/>
      <c r="F16" s="7"/>
      <c r="G16" s="20"/>
      <c r="H16" s="20"/>
      <c r="I16" s="20"/>
      <c r="J16" s="21"/>
      <c r="K16" s="7"/>
      <c r="L16" s="20"/>
      <c r="M16" s="20"/>
    </row>
    <row r="17" customHeight="1" spans="1:13">
      <c r="A17" s="19"/>
      <c r="B17" s="20"/>
      <c r="C17" s="20"/>
      <c r="D17" s="20"/>
      <c r="E17" s="21"/>
      <c r="F17" s="7"/>
      <c r="G17" s="20"/>
      <c r="H17" s="20"/>
      <c r="I17" s="20"/>
      <c r="J17" s="21"/>
      <c r="K17" s="7"/>
      <c r="L17" s="20"/>
      <c r="M17" s="20"/>
    </row>
    <row r="18" customHeight="1" spans="1:13">
      <c r="F18" s="25"/>
      <c r="K18" s="25"/>
    </row>
    <row r="19" customHeight="1" spans="1:13">
      <c r="K19" s="25"/>
    </row>
    <row r="20" customHeight="1" spans="1:13">
      <c r="K20" s="25"/>
    </row>
  </sheetData>
  <mergeCells count="7">
    <mergeCell ref="A1:L1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19"/>
  <sheetViews>
    <sheetView workbookViewId="0">
      <selection activeCell="E21" sqref="E21"/>
    </sheetView>
  </sheetViews>
  <sheetFormatPr defaultColWidth="12.6285714285714" defaultRowHeight="15.75" customHeight="1"/>
  <cols>
    <col min="1" max="1" width="46.7142857142857" customWidth="1"/>
    <col min="2" max="2" width="8.5047619047619" customWidth="1"/>
    <col min="3" max="3" width="15.7142857142857" customWidth="1"/>
    <col min="4" max="5" width="5.62857142857143" customWidth="1"/>
    <col min="6" max="6" width="8.42857142857143" customWidth="1"/>
    <col min="7" max="7" width="14.7142857142857" customWidth="1"/>
    <col min="8" max="8" width="14" customWidth="1"/>
    <col min="9" max="10" width="5.62857142857143" customWidth="1"/>
    <col min="11" max="11" width="8.71428571428571" customWidth="1"/>
    <col min="12" max="12" width="15" customWidth="1"/>
  </cols>
  <sheetData>
    <row r="1" customHeight="1" spans="1:13">
      <c r="A1" s="1" t="s">
        <v>193</v>
      </c>
      <c r="M1" s="2"/>
    </row>
    <row r="2" customHeight="1" spans="1:13">
      <c r="A2" s="3"/>
    </row>
    <row r="3" customHeight="1" spans="1:13">
      <c r="A3" s="3" t="s">
        <v>48</v>
      </c>
    </row>
    <row r="5" customHeight="1" spans="1:13">
      <c r="A5" s="4" t="s">
        <v>302</v>
      </c>
      <c r="B5" s="5"/>
      <c r="C5" s="5"/>
      <c r="D5" s="5"/>
      <c r="E5" s="5"/>
      <c r="F5" s="5"/>
      <c r="G5" s="5"/>
      <c r="H5" s="4" t="s">
        <v>284</v>
      </c>
      <c r="I5" s="5"/>
      <c r="J5" s="5"/>
      <c r="K5" s="5"/>
      <c r="L5" s="6"/>
      <c r="M5" s="7"/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75</v>
      </c>
    </row>
    <row r="7" ht="26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customHeight="1" spans="1:13">
      <c r="A8" s="12" t="s">
        <v>303</v>
      </c>
      <c r="B8" s="13">
        <v>30011</v>
      </c>
      <c r="C8" s="13">
        <v>18</v>
      </c>
      <c r="D8" s="13">
        <v>3</v>
      </c>
      <c r="E8" s="14">
        <v>9</v>
      </c>
      <c r="F8" s="11">
        <f t="shared" ref="F8:F10" si="0">SUM(C8:E8)</f>
        <v>30</v>
      </c>
      <c r="G8" s="13">
        <v>11</v>
      </c>
      <c r="H8" s="13">
        <v>7</v>
      </c>
      <c r="I8" s="13">
        <v>0</v>
      </c>
      <c r="J8" s="14">
        <v>0</v>
      </c>
      <c r="K8" s="11">
        <f t="shared" ref="K8:K10" si="1">SUM(H8:J8)</f>
        <v>7</v>
      </c>
      <c r="L8" s="13">
        <v>4</v>
      </c>
    </row>
    <row r="9" customHeight="1" spans="1:13">
      <c r="A9" s="12" t="s">
        <v>304</v>
      </c>
      <c r="B9" s="13">
        <v>61239</v>
      </c>
      <c r="C9" s="13">
        <v>12</v>
      </c>
      <c r="D9" s="13">
        <v>2</v>
      </c>
      <c r="E9" s="14">
        <v>6</v>
      </c>
      <c r="F9" s="11">
        <f t="shared" si="0"/>
        <v>20</v>
      </c>
      <c r="G9" s="13">
        <v>106</v>
      </c>
      <c r="H9" s="13">
        <v>19</v>
      </c>
      <c r="I9" s="13">
        <v>1</v>
      </c>
      <c r="J9" s="14">
        <v>8</v>
      </c>
      <c r="K9" s="11">
        <f t="shared" si="1"/>
        <v>28</v>
      </c>
      <c r="L9" s="13">
        <v>16</v>
      </c>
    </row>
    <row r="10" customHeight="1" spans="1:13">
      <c r="A10" s="12" t="s">
        <v>305</v>
      </c>
      <c r="B10" s="13">
        <v>61240</v>
      </c>
      <c r="C10" s="13">
        <v>12</v>
      </c>
      <c r="D10" s="13">
        <v>2</v>
      </c>
      <c r="E10" s="14">
        <v>6</v>
      </c>
      <c r="F10" s="11">
        <f t="shared" si="0"/>
        <v>20</v>
      </c>
      <c r="G10" s="13">
        <v>66</v>
      </c>
      <c r="H10" s="13">
        <v>20</v>
      </c>
      <c r="I10" s="13">
        <v>1</v>
      </c>
      <c r="J10" s="14">
        <v>3</v>
      </c>
      <c r="K10" s="11">
        <f t="shared" si="1"/>
        <v>24</v>
      </c>
      <c r="L10" s="13">
        <v>17</v>
      </c>
    </row>
    <row r="11" customHeight="1" spans="1:13">
      <c r="K11" s="16"/>
    </row>
    <row r="12" customHeight="1" spans="1:13">
      <c r="A12" s="4" t="s">
        <v>306</v>
      </c>
      <c r="B12" s="5"/>
      <c r="C12" s="5"/>
      <c r="D12" s="5"/>
      <c r="E12" s="5"/>
      <c r="F12" s="5"/>
      <c r="G12" s="5"/>
      <c r="H12" s="4" t="s">
        <v>284</v>
      </c>
      <c r="I12" s="5"/>
      <c r="J12" s="5"/>
      <c r="K12" s="5"/>
      <c r="L12" s="6"/>
      <c r="M12" s="7"/>
    </row>
    <row r="13" customHeight="1" spans="1:13">
      <c r="A13" s="8" t="s">
        <v>37</v>
      </c>
      <c r="B13" s="8" t="s">
        <v>38</v>
      </c>
      <c r="C13" s="9" t="s">
        <v>39</v>
      </c>
      <c r="D13" s="5"/>
      <c r="E13" s="5"/>
      <c r="F13" s="6"/>
      <c r="G13" s="8" t="s">
        <v>40</v>
      </c>
      <c r="H13" s="9" t="s">
        <v>41</v>
      </c>
      <c r="I13" s="5"/>
      <c r="J13" s="5"/>
      <c r="K13" s="6"/>
      <c r="L13" s="8" t="s">
        <v>75</v>
      </c>
    </row>
    <row r="14" customHeight="1" spans="1:13">
      <c r="A14" s="10"/>
      <c r="B14" s="10"/>
      <c r="C14" s="11" t="s">
        <v>43</v>
      </c>
      <c r="D14" s="11" t="s">
        <v>44</v>
      </c>
      <c r="E14" s="11" t="s">
        <v>51</v>
      </c>
      <c r="F14" s="11" t="s">
        <v>45</v>
      </c>
      <c r="G14" s="10"/>
      <c r="H14" s="11" t="s">
        <v>43</v>
      </c>
      <c r="I14" s="11" t="s">
        <v>44</v>
      </c>
      <c r="J14" s="11" t="s">
        <v>51</v>
      </c>
      <c r="K14" s="11" t="s">
        <v>45</v>
      </c>
      <c r="L14" s="10"/>
    </row>
    <row r="15" customHeight="1" spans="1:13">
      <c r="A15" s="12" t="s">
        <v>307</v>
      </c>
      <c r="B15" s="13">
        <v>61241</v>
      </c>
      <c r="C15" s="13">
        <v>96</v>
      </c>
      <c r="D15" s="13">
        <v>16</v>
      </c>
      <c r="E15" s="14">
        <v>48</v>
      </c>
      <c r="F15" s="11">
        <f t="shared" ref="F15:F16" si="2">SUM(C15:E15)</f>
        <v>160</v>
      </c>
      <c r="G15" s="13">
        <v>1682</v>
      </c>
      <c r="H15" s="13">
        <v>137</v>
      </c>
      <c r="I15" s="13">
        <v>16</v>
      </c>
      <c r="J15" s="14">
        <v>78</v>
      </c>
      <c r="K15" s="11">
        <f t="shared" ref="K15:K16" si="3">SUM(H15:J15)</f>
        <v>231</v>
      </c>
      <c r="L15" s="13">
        <v>131</v>
      </c>
    </row>
    <row r="16" customHeight="1" spans="1:13">
      <c r="A16" s="12" t="s">
        <v>308</v>
      </c>
      <c r="B16" s="13">
        <v>19106</v>
      </c>
      <c r="C16" s="13">
        <v>120</v>
      </c>
      <c r="D16" s="13">
        <v>20</v>
      </c>
      <c r="E16" s="14">
        <v>60</v>
      </c>
      <c r="F16" s="11">
        <f t="shared" si="2"/>
        <v>200</v>
      </c>
      <c r="G16" s="13">
        <v>1036</v>
      </c>
      <c r="H16" s="13">
        <v>266</v>
      </c>
      <c r="I16" s="13">
        <v>7</v>
      </c>
      <c r="J16" s="14">
        <v>122</v>
      </c>
      <c r="K16" s="11">
        <f t="shared" si="3"/>
        <v>395</v>
      </c>
      <c r="L16" s="13">
        <v>138</v>
      </c>
    </row>
    <row r="17" customHeight="1" spans="11:13">
      <c r="K17" s="16"/>
    </row>
    <row r="19" customHeight="1" spans="11:13">
      <c r="L19" s="17" t="s">
        <v>0</v>
      </c>
      <c r="M19" s="18">
        <f>'Página Inicial'!B19</f>
        <v>46213</v>
      </c>
    </row>
  </sheetData>
  <mergeCells count="17">
    <mergeCell ref="A1:L1"/>
    <mergeCell ref="A5:G5"/>
    <mergeCell ref="H5:L5"/>
    <mergeCell ref="C6:F6"/>
    <mergeCell ref="H6:K6"/>
    <mergeCell ref="A12:G12"/>
    <mergeCell ref="H12:L12"/>
    <mergeCell ref="C13:F13"/>
    <mergeCell ref="H13:K13"/>
    <mergeCell ref="A6:A7"/>
    <mergeCell ref="A13:A14"/>
    <mergeCell ref="B6:B7"/>
    <mergeCell ref="B13:B14"/>
    <mergeCell ref="G6:G7"/>
    <mergeCell ref="G13:G14"/>
    <mergeCell ref="L6:L7"/>
    <mergeCell ref="L13:L14"/>
  </mergeCell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6"/>
  <sheetViews>
    <sheetView workbookViewId="0">
      <selection activeCell="N4" sqref="N4"/>
    </sheetView>
  </sheetViews>
  <sheetFormatPr defaultColWidth="12.6285714285714" defaultRowHeight="15.75" customHeight="1"/>
  <cols>
    <col min="1" max="1" width="49.2857142857143" customWidth="1"/>
    <col min="3" max="3" width="14.7142857142857" customWidth="1"/>
    <col min="4" max="4" width="8.5047619047619" customWidth="1"/>
    <col min="5" max="5" width="8.38095238095238" customWidth="1"/>
    <col min="7" max="7" width="15.4285714285714" customWidth="1"/>
    <col min="9" max="9" width="7.87619047619048" customWidth="1"/>
    <col min="10" max="10" width="9" customWidth="1"/>
    <col min="11" max="11" width="10" customWidth="1"/>
    <col min="12" max="12" width="15.1428571428571" customWidth="1"/>
  </cols>
  <sheetData>
    <row r="1" customHeight="1" spans="1:13">
      <c r="A1" s="1" t="s">
        <v>193</v>
      </c>
      <c r="M1" s="2"/>
    </row>
    <row r="2" customHeight="1" spans="1:13">
      <c r="A2" s="3"/>
    </row>
    <row r="3" customHeight="1" spans="1:13">
      <c r="A3" s="3" t="s">
        <v>309</v>
      </c>
    </row>
    <row r="5" customHeight="1" spans="1:13">
      <c r="A5" s="4" t="s">
        <v>310</v>
      </c>
      <c r="B5" s="5"/>
      <c r="C5" s="5"/>
      <c r="D5" s="5"/>
      <c r="E5" s="5"/>
      <c r="F5" s="5"/>
      <c r="G5" s="5"/>
      <c r="H5" s="4" t="s">
        <v>311</v>
      </c>
      <c r="I5" s="5"/>
      <c r="J5" s="5"/>
      <c r="K5" s="5"/>
      <c r="L5" s="6"/>
      <c r="M5" s="7"/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75</v>
      </c>
    </row>
    <row r="7" ht="31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ht="35" customHeight="1" spans="1:13">
      <c r="A8" s="12" t="s">
        <v>312</v>
      </c>
      <c r="B8" s="13"/>
      <c r="C8" s="13">
        <f t="shared" ref="C8:H8" si="0">SUM(C9:C13)</f>
        <v>7</v>
      </c>
      <c r="D8" s="13">
        <f t="shared" si="0"/>
        <v>1</v>
      </c>
      <c r="E8" s="13">
        <f t="shared" si="0"/>
        <v>1</v>
      </c>
      <c r="F8" s="11">
        <f t="shared" si="0"/>
        <v>9</v>
      </c>
      <c r="G8" s="13">
        <f t="shared" si="0"/>
        <v>18</v>
      </c>
      <c r="H8" s="13">
        <f t="shared" si="0"/>
        <v>9</v>
      </c>
      <c r="I8" s="13">
        <v>0</v>
      </c>
      <c r="J8" s="14">
        <v>0</v>
      </c>
      <c r="K8" s="11">
        <f t="shared" ref="K8:K22" si="1">SUM(H8:J8)</f>
        <v>9</v>
      </c>
      <c r="L8" s="13"/>
    </row>
    <row r="9" ht="30" customHeight="1" outlineLevel="1" spans="1:13">
      <c r="A9" s="12" t="s">
        <v>313</v>
      </c>
      <c r="B9" s="13"/>
      <c r="C9" s="13">
        <v>3</v>
      </c>
      <c r="D9" s="13">
        <v>1</v>
      </c>
      <c r="E9" s="14">
        <v>1</v>
      </c>
      <c r="F9" s="11">
        <f t="shared" ref="F9:F13" si="2">SUM(C9:E9)</f>
        <v>5</v>
      </c>
      <c r="G9" s="13">
        <v>11</v>
      </c>
      <c r="H9" s="13">
        <v>5</v>
      </c>
      <c r="I9" s="13">
        <v>0</v>
      </c>
      <c r="J9" s="14">
        <v>0</v>
      </c>
      <c r="K9" s="11">
        <f t="shared" si="1"/>
        <v>5</v>
      </c>
      <c r="L9" s="13"/>
    </row>
    <row r="10" ht="26" customHeight="1" outlineLevel="1" spans="1:13">
      <c r="A10" s="12" t="s">
        <v>314</v>
      </c>
      <c r="B10" s="13"/>
      <c r="C10" s="13">
        <v>1</v>
      </c>
      <c r="D10" s="13">
        <v>0</v>
      </c>
      <c r="E10" s="14">
        <v>0</v>
      </c>
      <c r="F10" s="11">
        <f t="shared" si="2"/>
        <v>1</v>
      </c>
      <c r="G10" s="13">
        <v>3</v>
      </c>
      <c r="H10" s="13">
        <v>2</v>
      </c>
      <c r="I10" s="13">
        <v>0</v>
      </c>
      <c r="J10" s="14">
        <v>0</v>
      </c>
      <c r="K10" s="11">
        <f t="shared" si="1"/>
        <v>2</v>
      </c>
      <c r="L10" s="13"/>
    </row>
    <row r="11" ht="26" customHeight="1" outlineLevel="1" spans="1:13">
      <c r="A11" s="15" t="s">
        <v>315</v>
      </c>
      <c r="B11" s="13"/>
      <c r="C11" s="13">
        <v>1</v>
      </c>
      <c r="D11" s="13">
        <v>0</v>
      </c>
      <c r="E11" s="14">
        <v>0</v>
      </c>
      <c r="F11" s="11">
        <f t="shared" si="2"/>
        <v>1</v>
      </c>
      <c r="G11" s="13">
        <v>0</v>
      </c>
      <c r="H11" s="13">
        <v>0</v>
      </c>
      <c r="I11" s="13">
        <v>0</v>
      </c>
      <c r="J11" s="14">
        <v>0</v>
      </c>
      <c r="K11" s="11">
        <f t="shared" si="1"/>
        <v>0</v>
      </c>
      <c r="L11" s="13"/>
    </row>
    <row r="12" ht="27" customHeight="1" outlineLevel="1" spans="1:13">
      <c r="A12" s="15" t="s">
        <v>316</v>
      </c>
      <c r="B12" s="13"/>
      <c r="C12" s="13">
        <v>1</v>
      </c>
      <c r="D12" s="13">
        <v>0</v>
      </c>
      <c r="E12" s="14">
        <v>0</v>
      </c>
      <c r="F12" s="11">
        <f t="shared" si="2"/>
        <v>1</v>
      </c>
      <c r="G12" s="13">
        <v>1</v>
      </c>
      <c r="H12" s="13">
        <v>1</v>
      </c>
      <c r="I12" s="13">
        <v>0</v>
      </c>
      <c r="J12" s="14">
        <v>0</v>
      </c>
      <c r="K12" s="11">
        <f t="shared" si="1"/>
        <v>1</v>
      </c>
      <c r="L12" s="13"/>
    </row>
    <row r="13" ht="30" customHeight="1" outlineLevel="1" spans="1:13">
      <c r="A13" s="15" t="s">
        <v>317</v>
      </c>
      <c r="B13" s="13"/>
      <c r="C13" s="13">
        <v>1</v>
      </c>
      <c r="D13" s="13">
        <v>0</v>
      </c>
      <c r="E13" s="14">
        <v>0</v>
      </c>
      <c r="F13" s="11">
        <f t="shared" si="2"/>
        <v>1</v>
      </c>
      <c r="G13" s="13">
        <v>3</v>
      </c>
      <c r="H13" s="13">
        <v>1</v>
      </c>
      <c r="I13" s="13">
        <v>0</v>
      </c>
      <c r="J13" s="14">
        <v>0</v>
      </c>
      <c r="K13" s="11">
        <f t="shared" si="1"/>
        <v>1</v>
      </c>
      <c r="L13" s="13"/>
    </row>
    <row r="14" ht="30" customHeight="1" spans="1:13">
      <c r="A14" s="15" t="s">
        <v>318</v>
      </c>
      <c r="B14" s="13"/>
      <c r="C14" s="13">
        <f t="shared" ref="C14:F14" si="3">SUM(C15:C18)</f>
        <v>8</v>
      </c>
      <c r="D14" s="13">
        <f t="shared" si="3"/>
        <v>0</v>
      </c>
      <c r="E14" s="13">
        <f t="shared" si="3"/>
        <v>2</v>
      </c>
      <c r="F14" s="11">
        <f t="shared" si="3"/>
        <v>10</v>
      </c>
      <c r="G14" s="13">
        <f>SUM(G15:G19)</f>
        <v>15</v>
      </c>
      <c r="H14" s="13">
        <f>SUM(H15:H18)</f>
        <v>10</v>
      </c>
      <c r="I14" s="13">
        <v>0</v>
      </c>
      <c r="J14" s="14">
        <v>0</v>
      </c>
      <c r="K14" s="11">
        <f t="shared" si="1"/>
        <v>10</v>
      </c>
      <c r="L14" s="13"/>
    </row>
    <row r="15" ht="30" customHeight="1" outlineLevel="1" spans="1:13">
      <c r="A15" s="15" t="s">
        <v>319</v>
      </c>
      <c r="B15" s="13"/>
      <c r="C15" s="13">
        <v>2</v>
      </c>
      <c r="D15" s="13">
        <v>0</v>
      </c>
      <c r="E15" s="14">
        <v>1</v>
      </c>
      <c r="F15" s="11">
        <f t="shared" ref="F15:F22" si="4">SUM(C15:E15)</f>
        <v>3</v>
      </c>
      <c r="G15" s="13">
        <v>2</v>
      </c>
      <c r="H15" s="13">
        <v>2</v>
      </c>
      <c r="I15" s="13">
        <v>0</v>
      </c>
      <c r="J15" s="14">
        <v>0</v>
      </c>
      <c r="K15" s="11">
        <f t="shared" si="1"/>
        <v>2</v>
      </c>
      <c r="L15" s="13"/>
    </row>
    <row r="16" ht="34" customHeight="1" outlineLevel="1" spans="1:13">
      <c r="A16" s="15" t="s">
        <v>320</v>
      </c>
      <c r="B16" s="13"/>
      <c r="C16" s="13">
        <v>2</v>
      </c>
      <c r="D16" s="13">
        <v>0</v>
      </c>
      <c r="E16" s="14">
        <v>0</v>
      </c>
      <c r="F16" s="11">
        <f t="shared" si="4"/>
        <v>2</v>
      </c>
      <c r="G16" s="13">
        <v>3</v>
      </c>
      <c r="H16" s="13">
        <v>2</v>
      </c>
      <c r="I16" s="13">
        <v>0</v>
      </c>
      <c r="J16" s="14">
        <v>0</v>
      </c>
      <c r="K16" s="11">
        <f t="shared" si="1"/>
        <v>2</v>
      </c>
      <c r="L16" s="13"/>
    </row>
    <row r="17" ht="28" customHeight="1" outlineLevel="1" spans="1:13">
      <c r="A17" s="15" t="s">
        <v>321</v>
      </c>
      <c r="B17" s="13"/>
      <c r="C17" s="13">
        <v>1</v>
      </c>
      <c r="D17" s="13">
        <v>0</v>
      </c>
      <c r="E17" s="14">
        <v>0</v>
      </c>
      <c r="F17" s="11">
        <f t="shared" si="4"/>
        <v>1</v>
      </c>
      <c r="G17" s="13">
        <v>3</v>
      </c>
      <c r="H17" s="13">
        <v>2</v>
      </c>
      <c r="I17" s="13">
        <v>0</v>
      </c>
      <c r="J17" s="14">
        <v>0</v>
      </c>
      <c r="K17" s="11">
        <f t="shared" si="1"/>
        <v>2</v>
      </c>
      <c r="L17" s="13"/>
    </row>
    <row r="18" ht="27" customHeight="1" outlineLevel="1" spans="1:13">
      <c r="A18" s="15" t="s">
        <v>322</v>
      </c>
      <c r="B18" s="13"/>
      <c r="C18" s="13">
        <v>3</v>
      </c>
      <c r="D18" s="13">
        <v>0</v>
      </c>
      <c r="E18" s="14">
        <v>1</v>
      </c>
      <c r="F18" s="11">
        <f t="shared" si="4"/>
        <v>4</v>
      </c>
      <c r="G18" s="13">
        <v>6</v>
      </c>
      <c r="H18" s="13">
        <v>4</v>
      </c>
      <c r="I18" s="13">
        <v>0</v>
      </c>
      <c r="J18" s="14">
        <v>0</v>
      </c>
      <c r="K18" s="11">
        <f t="shared" si="1"/>
        <v>4</v>
      </c>
      <c r="L18" s="13"/>
    </row>
    <row r="19" ht="29" customHeight="1" spans="1:13">
      <c r="A19" s="15" t="s">
        <v>323</v>
      </c>
      <c r="B19" s="13"/>
      <c r="C19" s="13">
        <v>1</v>
      </c>
      <c r="D19" s="13">
        <v>0</v>
      </c>
      <c r="E19" s="14">
        <v>0</v>
      </c>
      <c r="F19" s="11">
        <f t="shared" si="4"/>
        <v>1</v>
      </c>
      <c r="G19" s="13">
        <v>1</v>
      </c>
      <c r="H19" s="13">
        <v>1</v>
      </c>
      <c r="I19" s="13">
        <v>0</v>
      </c>
      <c r="J19" s="14">
        <v>0</v>
      </c>
      <c r="K19" s="11">
        <f t="shared" si="1"/>
        <v>1</v>
      </c>
      <c r="L19" s="13"/>
    </row>
    <row r="20" ht="25" customHeight="1" spans="1:13">
      <c r="A20" s="15" t="s">
        <v>324</v>
      </c>
      <c r="B20" s="13"/>
      <c r="C20" s="13">
        <v>4</v>
      </c>
      <c r="D20" s="13">
        <v>1</v>
      </c>
      <c r="E20" s="14">
        <v>2</v>
      </c>
      <c r="F20" s="11">
        <f t="shared" si="4"/>
        <v>7</v>
      </c>
      <c r="G20" s="13">
        <v>2</v>
      </c>
      <c r="H20" s="13">
        <v>2</v>
      </c>
      <c r="I20" s="13">
        <v>0</v>
      </c>
      <c r="J20" s="14">
        <v>0</v>
      </c>
      <c r="K20" s="11">
        <f t="shared" si="1"/>
        <v>2</v>
      </c>
      <c r="L20" s="13"/>
    </row>
    <row r="21" ht="28" customHeight="1" spans="1:13">
      <c r="A21" s="15" t="s">
        <v>325</v>
      </c>
      <c r="B21" s="13"/>
      <c r="C21" s="13">
        <v>7</v>
      </c>
      <c r="D21" s="13">
        <v>2</v>
      </c>
      <c r="E21" s="14">
        <v>3</v>
      </c>
      <c r="F21" s="11">
        <f t="shared" si="4"/>
        <v>12</v>
      </c>
      <c r="G21" s="13">
        <v>0</v>
      </c>
      <c r="H21" s="13">
        <v>0</v>
      </c>
      <c r="I21" s="13">
        <v>0</v>
      </c>
      <c r="J21" s="14">
        <v>0</v>
      </c>
      <c r="K21" s="11">
        <f t="shared" si="1"/>
        <v>0</v>
      </c>
      <c r="L21" s="13"/>
    </row>
    <row r="22" ht="27" customHeight="1" spans="1:13">
      <c r="A22" s="15" t="s">
        <v>326</v>
      </c>
      <c r="B22" s="13"/>
      <c r="C22" s="13">
        <v>2</v>
      </c>
      <c r="D22" s="13">
        <v>0</v>
      </c>
      <c r="E22" s="14">
        <v>0</v>
      </c>
      <c r="F22" s="11">
        <f t="shared" si="4"/>
        <v>2</v>
      </c>
      <c r="G22" s="13">
        <v>1</v>
      </c>
      <c r="H22" s="13">
        <v>1</v>
      </c>
      <c r="I22" s="13">
        <v>0</v>
      </c>
      <c r="J22" s="14">
        <v>0</v>
      </c>
      <c r="K22" s="11">
        <f t="shared" si="1"/>
        <v>1</v>
      </c>
      <c r="L22" s="13"/>
    </row>
    <row r="23" customHeight="1" spans="1:13">
      <c r="K23" s="16">
        <f>SUM(K8:K22)</f>
        <v>42</v>
      </c>
    </row>
    <row r="26" customHeight="1" spans="1:13">
      <c r="L26" s="17" t="s">
        <v>0</v>
      </c>
      <c r="M26" s="18">
        <f>'Página Inicial'!B19</f>
        <v>46213</v>
      </c>
    </row>
  </sheetData>
  <mergeCells count="9">
    <mergeCell ref="A1:L1"/>
    <mergeCell ref="A5:G5"/>
    <mergeCell ref="H5:L5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0"/>
  <sheetViews>
    <sheetView workbookViewId="0">
      <selection activeCell="M11" sqref="M11"/>
    </sheetView>
  </sheetViews>
  <sheetFormatPr defaultColWidth="12.6285714285714" defaultRowHeight="15.75" customHeight="1"/>
  <cols>
    <col min="1" max="1" width="39.2857142857143" customWidth="1"/>
    <col min="3" max="3" width="15.2857142857143" customWidth="1"/>
    <col min="4" max="4" width="8.5047619047619" customWidth="1"/>
    <col min="5" max="5" width="8.38095238095238" customWidth="1"/>
    <col min="7" max="7" width="15" customWidth="1"/>
    <col min="8" max="8" width="15.1428571428571" customWidth="1"/>
    <col min="9" max="9" width="7.87619047619048" customWidth="1"/>
    <col min="10" max="10" width="9" customWidth="1"/>
    <col min="11" max="11" width="10" customWidth="1"/>
    <col min="12" max="12" width="15.1428571428571" customWidth="1"/>
  </cols>
  <sheetData>
    <row r="1" customHeight="1" spans="1:13">
      <c r="A1" s="1" t="s">
        <v>193</v>
      </c>
      <c r="M1" s="2"/>
    </row>
    <row r="2" customHeight="1" spans="1:13">
      <c r="A2" s="3"/>
    </row>
    <row r="3" customHeight="1" spans="1:13">
      <c r="A3" s="3" t="s">
        <v>309</v>
      </c>
    </row>
    <row r="5" customHeight="1" spans="1:13">
      <c r="A5" s="4" t="s">
        <v>327</v>
      </c>
      <c r="B5" s="5"/>
      <c r="C5" s="5"/>
      <c r="D5" s="5"/>
      <c r="E5" s="5"/>
      <c r="F5" s="5"/>
      <c r="G5" s="5"/>
      <c r="H5" s="4" t="s">
        <v>328</v>
      </c>
      <c r="I5" s="5"/>
      <c r="J5" s="5"/>
      <c r="K5" s="5"/>
      <c r="L5" s="6"/>
      <c r="M5" s="7"/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75</v>
      </c>
    </row>
    <row r="7" ht="29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ht="27" customHeight="1" spans="1:13">
      <c r="A8" s="12" t="s">
        <v>312</v>
      </c>
      <c r="B8" s="13"/>
      <c r="C8" s="13">
        <f t="shared" ref="C8:H8" si="0">SUM(C9:C11)</f>
        <v>3</v>
      </c>
      <c r="D8" s="13">
        <f t="shared" si="0"/>
        <v>0</v>
      </c>
      <c r="E8" s="13">
        <f t="shared" si="0"/>
        <v>0</v>
      </c>
      <c r="F8" s="11">
        <f t="shared" si="0"/>
        <v>3</v>
      </c>
      <c r="G8" s="13">
        <f t="shared" si="0"/>
        <v>5</v>
      </c>
      <c r="H8" s="13">
        <f t="shared" si="0"/>
        <v>2</v>
      </c>
      <c r="I8" s="13"/>
      <c r="J8" s="14"/>
      <c r="K8" s="11">
        <f t="shared" ref="K8:K16" si="1">SUM(H8:J8)</f>
        <v>2</v>
      </c>
      <c r="L8" s="13"/>
    </row>
    <row r="9" ht="28" customHeight="1" outlineLevel="1" spans="1:13">
      <c r="A9" s="15" t="s">
        <v>315</v>
      </c>
      <c r="B9" s="13"/>
      <c r="C9" s="13">
        <v>1</v>
      </c>
      <c r="D9" s="13">
        <v>0</v>
      </c>
      <c r="E9" s="14">
        <v>0</v>
      </c>
      <c r="F9" s="11">
        <f t="shared" ref="F9:F16" si="2">SUM(C9:E9)</f>
        <v>1</v>
      </c>
      <c r="G9" s="13">
        <v>1</v>
      </c>
      <c r="H9" s="13">
        <v>1</v>
      </c>
      <c r="I9" s="13"/>
      <c r="J9" s="14"/>
      <c r="K9" s="11">
        <f t="shared" si="1"/>
        <v>1</v>
      </c>
      <c r="L9" s="13"/>
    </row>
    <row r="10" ht="30" customHeight="1" outlineLevel="1" spans="1:13">
      <c r="A10" s="15" t="s">
        <v>316</v>
      </c>
      <c r="B10" s="13"/>
      <c r="C10" s="13">
        <v>1</v>
      </c>
      <c r="D10" s="13">
        <v>0</v>
      </c>
      <c r="E10" s="14">
        <v>0</v>
      </c>
      <c r="F10" s="11">
        <f t="shared" si="2"/>
        <v>1</v>
      </c>
      <c r="G10" s="13">
        <v>0</v>
      </c>
      <c r="H10" s="13">
        <v>0</v>
      </c>
      <c r="I10" s="13"/>
      <c r="J10" s="14"/>
      <c r="K10" s="11">
        <f t="shared" si="1"/>
        <v>0</v>
      </c>
      <c r="L10" s="13"/>
    </row>
    <row r="11" ht="28" customHeight="1" outlineLevel="1" spans="1:13">
      <c r="A11" s="15" t="s">
        <v>317</v>
      </c>
      <c r="B11" s="13"/>
      <c r="C11" s="13">
        <v>1</v>
      </c>
      <c r="D11" s="13">
        <v>0</v>
      </c>
      <c r="E11" s="14">
        <v>0</v>
      </c>
      <c r="F11" s="11">
        <f t="shared" si="2"/>
        <v>1</v>
      </c>
      <c r="G11" s="13">
        <v>4</v>
      </c>
      <c r="H11" s="13">
        <v>1</v>
      </c>
      <c r="I11" s="13"/>
      <c r="J11" s="14"/>
      <c r="K11" s="11">
        <f t="shared" si="1"/>
        <v>1</v>
      </c>
      <c r="L11" s="13"/>
    </row>
    <row r="12" ht="27" customHeight="1" spans="1:13">
      <c r="A12" s="15" t="s">
        <v>319</v>
      </c>
      <c r="B12" s="13"/>
      <c r="C12" s="13">
        <v>1</v>
      </c>
      <c r="D12" s="13">
        <v>0</v>
      </c>
      <c r="E12" s="14">
        <v>1</v>
      </c>
      <c r="F12" s="11">
        <f t="shared" si="2"/>
        <v>2</v>
      </c>
      <c r="G12" s="13">
        <v>3</v>
      </c>
      <c r="H12" s="13">
        <v>2</v>
      </c>
      <c r="I12" s="13"/>
      <c r="J12" s="14"/>
      <c r="K12" s="11">
        <f t="shared" si="1"/>
        <v>2</v>
      </c>
      <c r="L12" s="13"/>
    </row>
    <row r="13" ht="31" customHeight="1" spans="1:13">
      <c r="A13" s="15" t="s">
        <v>323</v>
      </c>
      <c r="B13" s="13"/>
      <c r="C13" s="13">
        <v>1</v>
      </c>
      <c r="D13" s="13">
        <v>0</v>
      </c>
      <c r="E13" s="14">
        <v>0</v>
      </c>
      <c r="F13" s="11">
        <f t="shared" si="2"/>
        <v>1</v>
      </c>
      <c r="G13" s="13">
        <v>3</v>
      </c>
      <c r="H13" s="13">
        <v>1</v>
      </c>
      <c r="I13" s="13"/>
      <c r="J13" s="14"/>
      <c r="K13" s="11">
        <f t="shared" si="1"/>
        <v>1</v>
      </c>
      <c r="L13" s="13"/>
    </row>
    <row r="14" ht="28" customHeight="1" spans="1:13">
      <c r="A14" s="15" t="s">
        <v>324</v>
      </c>
      <c r="B14" s="13"/>
      <c r="C14" s="13">
        <v>3</v>
      </c>
      <c r="D14" s="13">
        <v>1</v>
      </c>
      <c r="E14" s="14">
        <v>1</v>
      </c>
      <c r="F14" s="11">
        <f t="shared" si="2"/>
        <v>5</v>
      </c>
      <c r="G14" s="13">
        <v>16</v>
      </c>
      <c r="H14" s="13">
        <v>7</v>
      </c>
      <c r="I14" s="13"/>
      <c r="J14" s="14"/>
      <c r="K14" s="11">
        <f t="shared" si="1"/>
        <v>7</v>
      </c>
      <c r="L14" s="13"/>
    </row>
    <row r="15" ht="27" customHeight="1" spans="1:13">
      <c r="A15" s="15" t="s">
        <v>325</v>
      </c>
      <c r="B15" s="13"/>
      <c r="C15" s="13">
        <v>7</v>
      </c>
      <c r="D15" s="13">
        <v>2</v>
      </c>
      <c r="E15" s="14">
        <v>3</v>
      </c>
      <c r="F15" s="11">
        <f t="shared" si="2"/>
        <v>12</v>
      </c>
      <c r="G15" s="13">
        <v>21</v>
      </c>
      <c r="H15" s="13">
        <v>16</v>
      </c>
      <c r="I15" s="13"/>
      <c r="J15" s="14"/>
      <c r="K15" s="11">
        <f t="shared" si="1"/>
        <v>16</v>
      </c>
      <c r="L15" s="13"/>
    </row>
    <row r="16" ht="27" customHeight="1" spans="1:13">
      <c r="A16" s="15" t="s">
        <v>326</v>
      </c>
      <c r="B16" s="13"/>
      <c r="C16" s="13">
        <v>1</v>
      </c>
      <c r="D16" s="13">
        <v>0</v>
      </c>
      <c r="E16" s="14">
        <v>0</v>
      </c>
      <c r="F16" s="11">
        <f t="shared" si="2"/>
        <v>1</v>
      </c>
      <c r="G16" s="13">
        <v>10</v>
      </c>
      <c r="H16" s="13">
        <v>1</v>
      </c>
      <c r="I16" s="13"/>
      <c r="J16" s="14"/>
      <c r="K16" s="11">
        <f t="shared" si="1"/>
        <v>1</v>
      </c>
      <c r="L16" s="13"/>
    </row>
    <row r="17" customHeight="1" spans="11:13">
      <c r="K17" s="16">
        <f>SUM(K8:K16)</f>
        <v>31</v>
      </c>
    </row>
    <row r="20" customHeight="1" spans="11:13">
      <c r="L20" s="17" t="s">
        <v>0</v>
      </c>
      <c r="M20" s="18">
        <f>'Página Inicial'!B19</f>
        <v>46213</v>
      </c>
    </row>
  </sheetData>
  <mergeCells count="9">
    <mergeCell ref="A1:L1"/>
    <mergeCell ref="A5:G5"/>
    <mergeCell ref="H5:L5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59"/>
  <sheetViews>
    <sheetView showGridLines="0" topLeftCell="A18" workbookViewId="0">
      <selection activeCell="L44" sqref="L44"/>
    </sheetView>
  </sheetViews>
  <sheetFormatPr defaultColWidth="12.6285714285714" defaultRowHeight="15.75" customHeight="1"/>
  <cols>
    <col min="1" max="1" width="13.8571428571429" customWidth="1"/>
    <col min="2" max="2" width="12.4285714285714" customWidth="1"/>
    <col min="9" max="9" width="6.87619047619048" customWidth="1"/>
  </cols>
  <sheetData>
    <row r="1" ht="20.25" spans="3:10">
      <c r="C1" s="41" t="s">
        <v>1</v>
      </c>
    </row>
    <row r="3" spans="3:10">
      <c r="C3" s="42">
        <v>2022</v>
      </c>
      <c r="D3" s="43"/>
      <c r="E3" s="43"/>
      <c r="F3" s="43"/>
      <c r="G3" s="43"/>
      <c r="H3" s="44" t="s">
        <v>2</v>
      </c>
      <c r="I3" s="43"/>
      <c r="J3" s="61">
        <v>46555</v>
      </c>
    </row>
    <row r="4" ht="6" customHeight="1" spans="3:10">
      <c r="C4" s="46"/>
      <c r="H4" s="47"/>
      <c r="I4" s="47"/>
      <c r="J4" s="62"/>
    </row>
    <row r="5" ht="24.75" customHeight="1" spans="3:10">
      <c r="C5" s="46" t="s">
        <v>3</v>
      </c>
      <c r="J5" s="49"/>
    </row>
    <row r="6" spans="3:10">
      <c r="C6" s="51" t="s">
        <v>4</v>
      </c>
      <c r="G6" s="52"/>
      <c r="H6" s="52"/>
      <c r="I6" s="52"/>
      <c r="J6" s="53"/>
    </row>
    <row r="7" spans="3:10">
      <c r="C7" s="54" t="s">
        <v>5</v>
      </c>
      <c r="D7" s="55"/>
      <c r="E7" s="55"/>
      <c r="F7" s="55"/>
      <c r="G7" s="56"/>
      <c r="H7" s="56"/>
      <c r="I7" s="56"/>
      <c r="J7" s="57"/>
    </row>
    <row r="9" spans="3:10">
      <c r="C9" s="42">
        <v>2023</v>
      </c>
      <c r="D9" s="43"/>
      <c r="E9" s="43"/>
      <c r="F9" s="43"/>
      <c r="G9" s="43"/>
      <c r="H9" s="44" t="s">
        <v>2</v>
      </c>
      <c r="I9" s="43"/>
      <c r="J9" s="61">
        <v>46012</v>
      </c>
    </row>
    <row r="10" ht="6" customHeight="1" spans="3:10">
      <c r="C10" s="46"/>
      <c r="H10" s="47"/>
      <c r="I10" s="63" t="s">
        <v>6</v>
      </c>
      <c r="J10" s="49"/>
    </row>
    <row r="11" ht="24.75" customHeight="1" spans="3:10">
      <c r="C11" s="46" t="s">
        <v>7</v>
      </c>
      <c r="H11" s="47"/>
      <c r="J11" s="49"/>
    </row>
    <row r="12" spans="3:10">
      <c r="C12" s="51" t="s">
        <v>4</v>
      </c>
      <c r="G12" s="52"/>
      <c r="H12" s="52"/>
      <c r="I12" s="52"/>
      <c r="J12" s="53"/>
    </row>
    <row r="13" spans="3:10">
      <c r="C13" s="54" t="s">
        <v>8</v>
      </c>
      <c r="D13" s="55"/>
      <c r="E13" s="55"/>
      <c r="F13" s="55"/>
      <c r="G13" s="56"/>
      <c r="H13" s="56"/>
      <c r="I13" s="56"/>
      <c r="J13" s="57"/>
    </row>
    <row r="15" ht="13.5" spans="3:10">
      <c r="C15" s="42">
        <v>2023</v>
      </c>
      <c r="D15" s="43"/>
      <c r="E15" s="43"/>
      <c r="F15" s="43"/>
      <c r="G15" s="43"/>
      <c r="H15" s="44" t="s">
        <v>2</v>
      </c>
      <c r="I15" s="43"/>
      <c r="J15" s="61">
        <v>45940</v>
      </c>
    </row>
    <row r="16" ht="12" customHeight="1" spans="3:10">
      <c r="C16" s="46"/>
      <c r="H16" s="47"/>
      <c r="I16" s="63" t="s">
        <v>6</v>
      </c>
      <c r="J16" s="49"/>
    </row>
    <row r="17" ht="12.75" spans="1:10">
      <c r="C17" s="46" t="s">
        <v>9</v>
      </c>
      <c r="H17" s="47"/>
      <c r="J17" s="49"/>
    </row>
    <row r="18" ht="12.75" spans="1:10">
      <c r="C18" s="51" t="s">
        <v>4</v>
      </c>
      <c r="J18" s="49"/>
    </row>
    <row r="19" ht="13.5" spans="1:10">
      <c r="C19" s="54" t="s">
        <v>10</v>
      </c>
      <c r="D19" s="55"/>
      <c r="E19" s="55"/>
      <c r="F19" s="55"/>
      <c r="G19" s="55"/>
      <c r="H19" s="55"/>
      <c r="I19" s="55"/>
      <c r="J19" s="64"/>
    </row>
    <row r="21" ht="13.5" spans="1:10">
      <c r="C21" s="42">
        <v>2023</v>
      </c>
      <c r="D21" s="43"/>
      <c r="E21" s="43"/>
      <c r="F21" s="43"/>
      <c r="G21" s="43"/>
      <c r="H21" s="44" t="s">
        <v>2</v>
      </c>
      <c r="I21" s="43"/>
      <c r="J21" s="61">
        <v>46114</v>
      </c>
    </row>
    <row r="22" ht="12" customHeight="1" spans="1:10">
      <c r="A22" s="58"/>
      <c r="B22" s="59"/>
      <c r="C22" s="46"/>
      <c r="H22" s="47"/>
      <c r="I22" s="63" t="s">
        <v>6</v>
      </c>
      <c r="J22" s="49"/>
    </row>
    <row r="23" ht="26" customHeight="1" spans="1:10">
      <c r="A23" s="59"/>
      <c r="B23" s="59"/>
      <c r="C23" s="50" t="s">
        <v>11</v>
      </c>
      <c r="J23" s="49"/>
    </row>
    <row r="24" ht="12.75" spans="1:10">
      <c r="A24" s="59"/>
      <c r="B24" s="59"/>
      <c r="C24" s="51" t="s">
        <v>4</v>
      </c>
      <c r="G24" s="52"/>
      <c r="H24" s="52"/>
      <c r="I24" s="52"/>
      <c r="J24" s="53"/>
    </row>
    <row r="25" spans="1:10">
      <c r="A25" s="58"/>
      <c r="C25" s="54" t="s">
        <v>12</v>
      </c>
      <c r="D25" s="55"/>
      <c r="E25" s="55"/>
      <c r="F25" s="55"/>
      <c r="G25" s="55"/>
      <c r="H25" s="55"/>
      <c r="I25" s="56"/>
      <c r="J25" s="57"/>
    </row>
    <row r="27" ht="13.5" spans="1:10">
      <c r="C27" s="42">
        <v>2024</v>
      </c>
      <c r="D27" s="43"/>
      <c r="E27" s="43"/>
      <c r="F27" s="43"/>
      <c r="G27" s="43"/>
      <c r="H27" s="44" t="s">
        <v>2</v>
      </c>
      <c r="I27" s="43"/>
      <c r="J27" s="61">
        <v>46489</v>
      </c>
    </row>
    <row r="28" ht="6" customHeight="1" spans="1:10">
      <c r="C28" s="46"/>
      <c r="H28" s="47"/>
      <c r="I28" s="63"/>
      <c r="J28" s="49"/>
    </row>
    <row r="29" ht="12.75" spans="1:10">
      <c r="C29" s="46" t="s">
        <v>13</v>
      </c>
      <c r="H29" s="47"/>
      <c r="J29" s="49"/>
    </row>
    <row r="30" ht="12.75" spans="1:10">
      <c r="C30" s="51" t="s">
        <v>4</v>
      </c>
      <c r="G30" s="52"/>
      <c r="H30" s="52"/>
      <c r="I30" s="52"/>
      <c r="J30" s="53"/>
    </row>
    <row r="31" ht="13.5" spans="1:10">
      <c r="C31" s="54" t="s">
        <v>14</v>
      </c>
      <c r="D31" s="55"/>
      <c r="E31" s="55"/>
      <c r="F31" s="55"/>
      <c r="G31" s="56"/>
      <c r="H31" s="56"/>
      <c r="I31" s="56"/>
      <c r="J31" s="57"/>
    </row>
    <row r="33" ht="13.5" spans="3:10">
      <c r="C33" s="42">
        <v>2024</v>
      </c>
      <c r="D33" s="43"/>
      <c r="E33" s="43"/>
      <c r="F33" s="43"/>
      <c r="G33" s="43"/>
      <c r="H33" s="44" t="s">
        <v>2</v>
      </c>
      <c r="I33" s="43"/>
      <c r="J33" s="61">
        <v>46935</v>
      </c>
    </row>
    <row r="34" ht="6" customHeight="1" spans="3:10">
      <c r="C34" s="46"/>
      <c r="H34" s="47"/>
      <c r="I34" s="63"/>
      <c r="J34" s="49"/>
    </row>
    <row r="35" ht="12.75" spans="3:10">
      <c r="C35" s="46" t="s">
        <v>7</v>
      </c>
      <c r="H35" s="47"/>
      <c r="J35" s="49"/>
    </row>
    <row r="36" ht="12.75" spans="3:10">
      <c r="C36" s="51" t="s">
        <v>4</v>
      </c>
      <c r="H36" s="52"/>
      <c r="I36" s="52"/>
      <c r="J36" s="53"/>
    </row>
    <row r="37" ht="13.5" spans="3:10">
      <c r="C37" s="54" t="s">
        <v>15</v>
      </c>
      <c r="D37" s="55"/>
      <c r="E37" s="55"/>
      <c r="F37" s="55"/>
      <c r="G37" s="55"/>
      <c r="H37" s="56"/>
      <c r="I37" s="56"/>
      <c r="J37" s="57"/>
    </row>
    <row r="39" ht="13.5" spans="3:10">
      <c r="C39" s="42">
        <v>2024</v>
      </c>
      <c r="D39" s="43"/>
      <c r="E39" s="43"/>
      <c r="F39" s="43"/>
      <c r="G39" s="43"/>
      <c r="H39" s="44" t="s">
        <v>2</v>
      </c>
      <c r="I39" s="43"/>
      <c r="J39" s="61">
        <v>46933</v>
      </c>
    </row>
    <row r="40" ht="6" customHeight="1" spans="3:10">
      <c r="C40" s="46"/>
      <c r="H40" s="47"/>
      <c r="I40" s="63"/>
      <c r="J40" s="49"/>
    </row>
    <row r="41" ht="12.75" spans="3:10">
      <c r="C41" s="46" t="s">
        <v>16</v>
      </c>
      <c r="H41" s="47"/>
      <c r="J41" s="49"/>
    </row>
    <row r="42" ht="12.75" spans="3:10">
      <c r="C42" s="51" t="s">
        <v>4</v>
      </c>
      <c r="H42" s="52"/>
      <c r="I42" s="52"/>
      <c r="J42" s="53"/>
    </row>
    <row r="43" ht="13.5" spans="3:10">
      <c r="C43" s="54" t="s">
        <v>17</v>
      </c>
      <c r="D43" s="55"/>
      <c r="E43" s="55"/>
      <c r="F43" s="55"/>
      <c r="G43" s="55"/>
      <c r="H43" s="56"/>
      <c r="I43" s="56"/>
      <c r="J43" s="57"/>
    </row>
    <row r="45" ht="13.5" spans="3:10">
      <c r="C45" s="42">
        <v>2024</v>
      </c>
      <c r="D45" s="43"/>
      <c r="E45" s="43"/>
      <c r="F45" s="43"/>
      <c r="G45" s="43"/>
      <c r="H45" s="44" t="s">
        <v>2</v>
      </c>
      <c r="I45" s="43"/>
      <c r="J45" s="61">
        <v>46167</v>
      </c>
    </row>
    <row r="46" ht="6" customHeight="1" spans="3:10">
      <c r="C46" s="46"/>
      <c r="H46" s="47"/>
      <c r="I46" s="63" t="s">
        <v>6</v>
      </c>
      <c r="J46" s="49"/>
    </row>
    <row r="47" ht="18" customHeight="1" spans="3:10">
      <c r="C47" s="46" t="s">
        <v>16</v>
      </c>
      <c r="H47" s="47"/>
      <c r="J47" s="49"/>
    </row>
    <row r="48" ht="12.75" spans="3:10">
      <c r="C48" s="51" t="s">
        <v>4</v>
      </c>
      <c r="G48" s="52"/>
      <c r="H48" s="52"/>
      <c r="I48" s="52"/>
      <c r="J48" s="53"/>
    </row>
    <row r="49" ht="13.5" spans="1:11">
      <c r="C49" s="54" t="s">
        <v>18</v>
      </c>
      <c r="D49" s="55"/>
      <c r="E49" s="55"/>
      <c r="F49" s="55"/>
      <c r="G49" s="56"/>
      <c r="H49" s="56"/>
      <c r="I49" s="56"/>
      <c r="J49" s="57"/>
    </row>
    <row r="51" ht="26.25" spans="1:11">
      <c r="C51" s="42">
        <v>2024</v>
      </c>
      <c r="D51" s="43"/>
      <c r="E51" s="43"/>
      <c r="F51" s="43"/>
      <c r="G51" s="43"/>
      <c r="H51" s="44" t="s">
        <v>2</v>
      </c>
      <c r="I51" s="43"/>
      <c r="J51" s="65" t="s">
        <v>19</v>
      </c>
    </row>
    <row r="52" ht="6" customHeight="1" spans="1:11">
      <c r="C52" s="46"/>
      <c r="H52" s="47"/>
      <c r="I52" s="63"/>
      <c r="J52" s="49"/>
    </row>
    <row r="53" ht="12.75" spans="1:11">
      <c r="C53" s="46" t="s">
        <v>7</v>
      </c>
      <c r="H53" s="47"/>
      <c r="J53" s="49"/>
    </row>
    <row r="54" ht="12.75" spans="1:11">
      <c r="C54" s="51" t="s">
        <v>4</v>
      </c>
      <c r="G54" s="52"/>
      <c r="H54" s="52"/>
      <c r="I54" s="52"/>
      <c r="J54" s="53"/>
    </row>
    <row r="55" ht="13.5" spans="1:11">
      <c r="C55" s="54" t="s">
        <v>20</v>
      </c>
      <c r="D55" s="55"/>
      <c r="E55" s="55"/>
      <c r="F55" s="55"/>
      <c r="G55" s="55"/>
      <c r="H55" s="56"/>
      <c r="I55" s="56"/>
      <c r="J55" s="57"/>
    </row>
    <row r="59" ht="15" spans="1:11">
      <c r="A59" s="17" t="s">
        <v>0</v>
      </c>
      <c r="B59" s="66">
        <f>'Página Inicial'!B19</f>
        <v>46213</v>
      </c>
      <c r="K59" s="32"/>
    </row>
  </sheetData>
  <mergeCells count="64">
    <mergeCell ref="C1:J1"/>
    <mergeCell ref="C3:G3"/>
    <mergeCell ref="H3:I3"/>
    <mergeCell ref="C4:G4"/>
    <mergeCell ref="C5:J5"/>
    <mergeCell ref="C6:F6"/>
    <mergeCell ref="C7:F7"/>
    <mergeCell ref="C9:G9"/>
    <mergeCell ref="H9:I9"/>
    <mergeCell ref="C10:G10"/>
    <mergeCell ref="C11:G11"/>
    <mergeCell ref="C12:F12"/>
    <mergeCell ref="C13:F13"/>
    <mergeCell ref="C15:G15"/>
    <mergeCell ref="H15:I15"/>
    <mergeCell ref="C16:G16"/>
    <mergeCell ref="C17:G17"/>
    <mergeCell ref="C18:J18"/>
    <mergeCell ref="C19:J19"/>
    <mergeCell ref="C21:G21"/>
    <mergeCell ref="H21:I21"/>
    <mergeCell ref="C22:G22"/>
    <mergeCell ref="C23:H23"/>
    <mergeCell ref="C24:F24"/>
    <mergeCell ref="A25:B25"/>
    <mergeCell ref="C25:H25"/>
    <mergeCell ref="C27:G27"/>
    <mergeCell ref="H27:I27"/>
    <mergeCell ref="C28:G28"/>
    <mergeCell ref="C29:G29"/>
    <mergeCell ref="C30:F30"/>
    <mergeCell ref="C31:F31"/>
    <mergeCell ref="C33:G33"/>
    <mergeCell ref="H33:I33"/>
    <mergeCell ref="C34:G34"/>
    <mergeCell ref="C35:G35"/>
    <mergeCell ref="C36:G36"/>
    <mergeCell ref="C37:G37"/>
    <mergeCell ref="C39:G39"/>
    <mergeCell ref="H39:I39"/>
    <mergeCell ref="C40:G40"/>
    <mergeCell ref="C41:G41"/>
    <mergeCell ref="C42:G42"/>
    <mergeCell ref="C43:G43"/>
    <mergeCell ref="C45:G45"/>
    <mergeCell ref="H45:I45"/>
    <mergeCell ref="C46:G46"/>
    <mergeCell ref="C47:G47"/>
    <mergeCell ref="C48:F48"/>
    <mergeCell ref="C49:F49"/>
    <mergeCell ref="C51:G51"/>
    <mergeCell ref="H51:I51"/>
    <mergeCell ref="C52:G52"/>
    <mergeCell ref="C53:G53"/>
    <mergeCell ref="C54:F54"/>
    <mergeCell ref="C55:G55"/>
    <mergeCell ref="I46:J47"/>
    <mergeCell ref="I52:J53"/>
    <mergeCell ref="I22:J23"/>
    <mergeCell ref="I28:J29"/>
    <mergeCell ref="I34:J35"/>
    <mergeCell ref="I40:J41"/>
    <mergeCell ref="I10:J11"/>
    <mergeCell ref="I16:J17"/>
  </mergeCells>
  <hyperlinks>
    <hyperlink ref="C7" r:id="rId2" display="PROCURADOR JUDICIAL MUNICIPAL"/>
    <hyperlink ref="C13" r:id="rId3" display="PROFESSOR I E PROFESSOR II"/>
    <hyperlink ref="C19" r:id="rId4" display="ANALISTA DE INFRAESTRUTURA E SUPORTE E ANALISTA DE SISTEMAS"/>
    <hyperlink ref="C25" r:id="rId5" display="ASSISTENTE, TÉCNICO E ANALISTA DE PREVIDÊNCIA E ASSISTÊNCIA À SAÚDE"/>
    <hyperlink ref="C31" r:id="rId6" location="gsc.tab=0%23gsc.tab=0" display="DIVERSOS CARGOS: NÍVEL SUPERIOR"/>
    <hyperlink ref="C37" r:id="rId7" display="AUXILIAR DE DESENVOLVIMENTO INFANTIL E NUTRICIONISTA ESCOLAR"/>
    <hyperlink ref="C43" r:id="rId8" display="DIVERSOS CARGOS: NÍVEL MÉDIO, NÍVEL TÉCNICO E NÍVEL SUPERIOR"/>
    <hyperlink ref="C49" r:id="rId9" display="AGENTE COMUNITÁRIO DE SAÚDE"/>
    <hyperlink ref="C55" r:id="rId10" display="AGENTE DE APOIO AO DESENVOLVIMENTO ESCOLAR ESPECIAL - AADEE"/>
  </hyperlink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56"/>
  <sheetViews>
    <sheetView showGridLines="0" topLeftCell="A7" workbookViewId="0">
      <selection activeCell="L38" sqref="L38"/>
    </sheetView>
  </sheetViews>
  <sheetFormatPr defaultColWidth="12.6285714285714" defaultRowHeight="15.75" customHeight="1"/>
  <cols>
    <col min="1" max="1" width="12.5047619047619" customWidth="1"/>
    <col min="2" max="2" width="10.6285714285714" customWidth="1"/>
    <col min="9" max="9" width="6.87619047619048" customWidth="1"/>
  </cols>
  <sheetData>
    <row r="1" ht="20.25" spans="1:10">
      <c r="A1" s="40"/>
      <c r="C1" s="41" t="s">
        <v>21</v>
      </c>
    </row>
    <row r="2" ht="13.5" spans="1:10">
      <c r="A2" s="40"/>
    </row>
    <row r="3" ht="13.5" spans="1:10">
      <c r="C3" s="42">
        <v>2024</v>
      </c>
      <c r="D3" s="43"/>
      <c r="E3" s="43"/>
      <c r="F3" s="43"/>
      <c r="G3" s="43"/>
      <c r="H3" s="44" t="s">
        <v>2</v>
      </c>
      <c r="I3" s="43"/>
      <c r="J3" s="45">
        <v>46932</v>
      </c>
    </row>
    <row r="4" ht="12.75" spans="1:10">
      <c r="C4" s="46"/>
      <c r="H4" s="47"/>
      <c r="I4" s="48"/>
      <c r="J4" s="49"/>
    </row>
    <row r="5" ht="12.75" spans="1:10">
      <c r="C5" s="50" t="s">
        <v>22</v>
      </c>
      <c r="J5" s="49"/>
    </row>
    <row r="6" ht="12.75" spans="1:10">
      <c r="C6" s="51" t="s">
        <v>23</v>
      </c>
      <c r="G6" s="52"/>
      <c r="H6" s="52"/>
      <c r="I6" s="52"/>
      <c r="J6" s="53"/>
    </row>
    <row r="7" ht="13.5" spans="1:10">
      <c r="C7" s="54" t="s">
        <v>24</v>
      </c>
      <c r="D7" s="55"/>
      <c r="E7" s="55"/>
      <c r="F7" s="55"/>
      <c r="G7" s="55"/>
      <c r="H7" s="56"/>
      <c r="I7" s="56"/>
      <c r="J7" s="57"/>
    </row>
    <row r="9" ht="13.5" spans="1:10">
      <c r="C9" s="42">
        <v>2024</v>
      </c>
      <c r="D9" s="43"/>
      <c r="E9" s="43"/>
      <c r="F9" s="43"/>
      <c r="G9" s="43"/>
      <c r="H9" s="44" t="s">
        <v>2</v>
      </c>
      <c r="I9" s="43"/>
      <c r="J9" s="45">
        <v>46931</v>
      </c>
    </row>
    <row r="10" ht="12.75" spans="1:10">
      <c r="C10" s="46"/>
      <c r="H10" s="47"/>
      <c r="I10" s="48"/>
      <c r="J10" s="49"/>
    </row>
    <row r="11" ht="12.75" spans="1:10">
      <c r="C11" s="50" t="s">
        <v>25</v>
      </c>
      <c r="J11" s="49"/>
    </row>
    <row r="12" ht="12.75" spans="1:10">
      <c r="C12" s="51" t="s">
        <v>23</v>
      </c>
      <c r="G12" s="52"/>
      <c r="H12" s="52"/>
      <c r="I12" s="52"/>
      <c r="J12" s="53"/>
    </row>
    <row r="13" ht="13.5" spans="1:10">
      <c r="C13" s="54" t="s">
        <v>26</v>
      </c>
      <c r="D13" s="55"/>
      <c r="E13" s="55"/>
      <c r="F13" s="55"/>
      <c r="G13" s="55"/>
      <c r="H13" s="56"/>
      <c r="I13" s="56"/>
      <c r="J13" s="57"/>
    </row>
    <row r="15" ht="13.5" spans="1:10">
      <c r="C15" s="42">
        <v>2024</v>
      </c>
      <c r="D15" s="43"/>
      <c r="E15" s="43"/>
      <c r="F15" s="43"/>
      <c r="G15" s="43"/>
      <c r="H15" s="44" t="s">
        <v>2</v>
      </c>
      <c r="I15" s="43"/>
      <c r="J15" s="45">
        <v>46186</v>
      </c>
    </row>
    <row r="16" ht="12.75" spans="1:10">
      <c r="C16" s="46"/>
      <c r="H16" s="47"/>
      <c r="I16" s="48" t="s">
        <v>6</v>
      </c>
      <c r="J16" s="49"/>
    </row>
    <row r="17" ht="27" customHeight="1" spans="1:10">
      <c r="C17" s="50" t="s">
        <v>27</v>
      </c>
      <c r="J17" s="49"/>
    </row>
    <row r="18" ht="12.75" spans="1:10">
      <c r="C18" s="51" t="s">
        <v>23</v>
      </c>
      <c r="G18" s="52"/>
      <c r="H18" s="52"/>
      <c r="I18" s="52"/>
      <c r="J18" s="53"/>
    </row>
    <row r="19" ht="13.5" spans="1:10">
      <c r="C19" s="54" t="s">
        <v>28</v>
      </c>
      <c r="D19" s="55"/>
      <c r="E19" s="55"/>
      <c r="F19" s="55"/>
      <c r="G19" s="55"/>
      <c r="H19" s="56"/>
      <c r="I19" s="56"/>
      <c r="J19" s="57"/>
    </row>
    <row r="20" ht="16.5" spans="1:10">
      <c r="A20" s="58"/>
      <c r="B20" s="59">
        <f>'Página Inicial'!B36</f>
        <v>0</v>
      </c>
    </row>
    <row r="21" ht="13.5" spans="1:10">
      <c r="C21" s="42">
        <v>2024</v>
      </c>
      <c r="D21" s="43"/>
      <c r="E21" s="43"/>
      <c r="F21" s="43"/>
      <c r="G21" s="43"/>
      <c r="H21" s="44" t="s">
        <v>2</v>
      </c>
      <c r="I21" s="43"/>
      <c r="J21" s="45">
        <v>46931</v>
      </c>
    </row>
    <row r="22" ht="12.75" spans="1:10">
      <c r="C22" s="46"/>
      <c r="H22" s="47"/>
      <c r="I22" s="48"/>
      <c r="J22" s="49"/>
    </row>
    <row r="23" ht="12.75" spans="1:10">
      <c r="C23" s="50" t="s">
        <v>7</v>
      </c>
      <c r="J23" s="49"/>
    </row>
    <row r="24" ht="12.75" spans="1:10">
      <c r="C24" s="51" t="s">
        <v>23</v>
      </c>
      <c r="G24" s="52"/>
      <c r="H24" s="52"/>
      <c r="I24" s="52"/>
      <c r="J24" s="53"/>
    </row>
    <row r="25" ht="13.5" spans="1:10">
      <c r="C25" s="54" t="s">
        <v>29</v>
      </c>
      <c r="D25" s="55"/>
      <c r="E25" s="55"/>
      <c r="F25" s="55"/>
      <c r="G25" s="55"/>
      <c r="H25" s="55"/>
      <c r="I25" s="56"/>
      <c r="J25" s="57"/>
    </row>
    <row r="27" ht="13.5" spans="1:10">
      <c r="C27" s="42">
        <v>2024</v>
      </c>
      <c r="D27" s="43"/>
      <c r="E27" s="43"/>
      <c r="F27" s="43"/>
      <c r="G27" s="43"/>
      <c r="H27" s="44" t="s">
        <v>2</v>
      </c>
      <c r="I27" s="43"/>
      <c r="J27" s="45">
        <v>46931</v>
      </c>
    </row>
    <row r="28" ht="12.75" spans="1:10">
      <c r="C28" s="46"/>
      <c r="H28" s="47"/>
      <c r="I28" s="48"/>
      <c r="J28" s="49"/>
    </row>
    <row r="29" ht="12.75" spans="1:10">
      <c r="C29" s="50" t="s">
        <v>7</v>
      </c>
      <c r="J29" s="49"/>
    </row>
    <row r="30" ht="12.75" spans="1:10">
      <c r="C30" s="51" t="s">
        <v>23</v>
      </c>
      <c r="G30" s="52"/>
      <c r="H30" s="52"/>
      <c r="I30" s="52"/>
      <c r="J30" s="53"/>
    </row>
    <row r="31" ht="13.5" spans="1:10">
      <c r="C31" s="60" t="s">
        <v>30</v>
      </c>
      <c r="D31" s="55"/>
      <c r="E31" s="55"/>
      <c r="F31" s="55"/>
      <c r="G31" s="55"/>
      <c r="H31" s="55"/>
      <c r="I31" s="56"/>
      <c r="J31" s="57"/>
    </row>
    <row r="33" ht="13.5" spans="3:10">
      <c r="C33" s="42">
        <v>2025</v>
      </c>
      <c r="D33" s="43"/>
      <c r="E33" s="43"/>
      <c r="F33" s="43"/>
      <c r="G33" s="43"/>
      <c r="H33" s="44" t="s">
        <v>2</v>
      </c>
      <c r="I33" s="43"/>
      <c r="J33" s="45">
        <v>46378</v>
      </c>
    </row>
    <row r="34" ht="4.5" customHeight="1" spans="3:10">
      <c r="C34" s="46"/>
      <c r="H34" s="47"/>
      <c r="I34" s="48"/>
      <c r="J34" s="49"/>
    </row>
    <row r="35" ht="30" customHeight="1" spans="3:10">
      <c r="C35" s="50" t="s">
        <v>31</v>
      </c>
      <c r="J35" s="49"/>
    </row>
    <row r="36" ht="12.75" spans="3:10">
      <c r="C36" s="51" t="s">
        <v>23</v>
      </c>
      <c r="G36" s="52"/>
      <c r="H36" s="52"/>
      <c r="I36" s="52"/>
      <c r="J36" s="53"/>
    </row>
    <row r="37" ht="13.5" spans="3:10">
      <c r="C37" s="60" t="s">
        <v>32</v>
      </c>
      <c r="D37" s="55"/>
      <c r="E37" s="55"/>
      <c r="F37" s="55"/>
      <c r="G37" s="55"/>
      <c r="H37" s="55"/>
      <c r="I37" s="56"/>
      <c r="J37" s="57"/>
    </row>
    <row r="39" ht="13.5" spans="3:10">
      <c r="C39" s="42">
        <v>2026</v>
      </c>
      <c r="D39" s="43"/>
      <c r="E39" s="43"/>
      <c r="F39" s="43"/>
      <c r="G39" s="43"/>
      <c r="H39" s="44" t="s">
        <v>2</v>
      </c>
      <c r="I39" s="43"/>
      <c r="J39" s="45">
        <v>46429</v>
      </c>
    </row>
    <row r="40" ht="7.5" customHeight="1" spans="3:10">
      <c r="C40" s="46"/>
      <c r="H40" s="47"/>
      <c r="I40" s="48"/>
      <c r="J40" s="49"/>
    </row>
    <row r="41" ht="24" customHeight="1" spans="3:10">
      <c r="C41" s="50" t="s">
        <v>33</v>
      </c>
      <c r="J41" s="49"/>
    </row>
    <row r="42" ht="12.75" spans="3:10">
      <c r="C42" s="51" t="s">
        <v>23</v>
      </c>
      <c r="G42" s="52"/>
      <c r="H42" s="52"/>
      <c r="I42" s="52"/>
      <c r="J42" s="53"/>
    </row>
    <row r="43" ht="13.5" spans="3:10">
      <c r="C43" s="60" t="s">
        <v>32</v>
      </c>
      <c r="D43" s="55"/>
      <c r="E43" s="55"/>
      <c r="F43" s="55"/>
      <c r="G43" s="55"/>
      <c r="H43" s="55"/>
      <c r="I43" s="56"/>
      <c r="J43" s="57"/>
    </row>
    <row r="56" ht="15" spans="1:2">
      <c r="A56" s="17" t="s">
        <v>0</v>
      </c>
      <c r="B56" s="18">
        <f>'Página Inicial'!B19</f>
        <v>46213</v>
      </c>
    </row>
  </sheetData>
  <mergeCells count="50">
    <mergeCell ref="C1:J1"/>
    <mergeCell ref="C3:G3"/>
    <mergeCell ref="H3:I3"/>
    <mergeCell ref="C4:G4"/>
    <mergeCell ref="C5:H5"/>
    <mergeCell ref="C6:F6"/>
    <mergeCell ref="C7:G7"/>
    <mergeCell ref="C9:G9"/>
    <mergeCell ref="H9:I9"/>
    <mergeCell ref="C10:G10"/>
    <mergeCell ref="C11:H11"/>
    <mergeCell ref="C12:F12"/>
    <mergeCell ref="C13:G13"/>
    <mergeCell ref="C15:G15"/>
    <mergeCell ref="H15:I15"/>
    <mergeCell ref="C16:G16"/>
    <mergeCell ref="C17:H17"/>
    <mergeCell ref="C18:F18"/>
    <mergeCell ref="C19:G19"/>
    <mergeCell ref="C21:G21"/>
    <mergeCell ref="H21:I21"/>
    <mergeCell ref="C22:G22"/>
    <mergeCell ref="C23:H23"/>
    <mergeCell ref="C24:F24"/>
    <mergeCell ref="C25:H25"/>
    <mergeCell ref="C27:G27"/>
    <mergeCell ref="H27:I27"/>
    <mergeCell ref="C28:G28"/>
    <mergeCell ref="C29:H29"/>
    <mergeCell ref="C30:F30"/>
    <mergeCell ref="C31:H31"/>
    <mergeCell ref="C33:G33"/>
    <mergeCell ref="H33:I33"/>
    <mergeCell ref="C34:G34"/>
    <mergeCell ref="C35:H35"/>
    <mergeCell ref="C36:F36"/>
    <mergeCell ref="C37:H37"/>
    <mergeCell ref="C39:G39"/>
    <mergeCell ref="H39:I39"/>
    <mergeCell ref="C40:G40"/>
    <mergeCell ref="C41:H41"/>
    <mergeCell ref="C42:F42"/>
    <mergeCell ref="C43:H43"/>
    <mergeCell ref="I4:J5"/>
    <mergeCell ref="I10:J11"/>
    <mergeCell ref="I16:J17"/>
    <mergeCell ref="I22:J23"/>
    <mergeCell ref="I28:J29"/>
    <mergeCell ref="I40:J41"/>
    <mergeCell ref="I34:J35"/>
  </mergeCells>
  <hyperlinks>
    <hyperlink ref="C7" r:id="rId2" display="COORDENADOR PEGAGÓGICO, PROFESSOR EDUCAÇÃO FÍSICA I E II"/>
    <hyperlink ref="C13" r:id="rId3" location="gsc.tab=0%23gsc.tab=0" display="DIVERSOS CARGOS"/>
    <hyperlink ref="C19" r:id="rId4" display="ANALISTA DE CONCESSÕES PÚBLICAS - DIVERSAS ESPECIALIDADES"/>
    <hyperlink ref="C25" r:id="rId5" display="ASSISTENTE EM ACESSIBILIDADE, ASSISTENTE SOCIAL EDUCACIONAL E PSOCÓLOGO"/>
    <hyperlink ref="C31" r:id="rId6" display="AGENTE ADMINISTRATIVO ESCOLAR, AGENTE DE APOIO AO DESENVOLVIMENTO ESCOLAR ESPECIAL"/>
    <hyperlink ref="C37" r:id="rId7" display="ANALISTA, TÉCNICO E AUXILIAR EM SAÚDE ANIMAL"/>
    <hyperlink ref="C43" r:id="rId7" display="ANALISTA, TÉCNICO E AUXILIAR EM SAÚDE ANIMAL"/>
  </hyperlink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2"/>
  <sheetViews>
    <sheetView workbookViewId="0">
      <pane ySplit="7" topLeftCell="A8" activePane="bottomLeft" state="frozen"/>
      <selection/>
      <selection pane="bottomLeft" activeCell="G13" sqref="G13"/>
    </sheetView>
  </sheetViews>
  <sheetFormatPr defaultColWidth="12.6285714285714" defaultRowHeight="15.75" customHeight="1"/>
  <cols>
    <col min="1" max="1" width="35.1428571428571" customWidth="1"/>
    <col min="2" max="2" width="8.87619047619048" customWidth="1"/>
    <col min="3" max="3" width="13" customWidth="1"/>
    <col min="4" max="4" width="5.62857142857143" customWidth="1"/>
    <col min="5" max="5" width="7.85714285714286" customWidth="1"/>
    <col min="6" max="6" width="12.1333333333333" customWidth="1"/>
    <col min="7" max="7" width="13" customWidth="1"/>
    <col min="8" max="8" width="5.62857142857143" customWidth="1"/>
    <col min="9" max="9" width="8.28571428571429" customWidth="1"/>
    <col min="10" max="10" width="13.247619047619" customWidth="1"/>
  </cols>
  <sheetData>
    <row r="1" customHeight="1" spans="1:11">
      <c r="A1" s="1" t="s">
        <v>34</v>
      </c>
      <c r="K1" s="2"/>
    </row>
    <row r="2" customHeight="1" spans="1:11">
      <c r="A2" s="3"/>
    </row>
    <row r="3" customHeight="1" spans="1:11">
      <c r="A3" s="3" t="s">
        <v>35</v>
      </c>
    </row>
    <row r="4" customHeight="1" spans="1:11">
      <c r="A4" s="3" t="s">
        <v>36</v>
      </c>
    </row>
    <row r="6" customHeight="1" spans="1:11">
      <c r="A6" s="8" t="s">
        <v>37</v>
      </c>
      <c r="B6" s="8" t="s">
        <v>38</v>
      </c>
      <c r="C6" s="9" t="s">
        <v>39</v>
      </c>
      <c r="D6" s="5"/>
      <c r="E6" s="6"/>
      <c r="F6" s="8" t="s">
        <v>40</v>
      </c>
      <c r="G6" s="9" t="s">
        <v>41</v>
      </c>
      <c r="H6" s="5"/>
      <c r="I6" s="6"/>
      <c r="J6" s="8" t="s">
        <v>42</v>
      </c>
    </row>
    <row r="7" ht="27" customHeight="1" spans="1:11">
      <c r="A7" s="10"/>
      <c r="B7" s="10"/>
      <c r="C7" s="11" t="s">
        <v>43</v>
      </c>
      <c r="D7" s="11" t="s">
        <v>44</v>
      </c>
      <c r="E7" s="11" t="s">
        <v>45</v>
      </c>
      <c r="F7" s="10"/>
      <c r="G7" s="11" t="s">
        <v>43</v>
      </c>
      <c r="H7" s="11" t="s">
        <v>44</v>
      </c>
      <c r="I7" s="11" t="s">
        <v>45</v>
      </c>
      <c r="J7" s="10"/>
    </row>
    <row r="8" customHeight="1" spans="1:11">
      <c r="A8" s="12" t="s">
        <v>46</v>
      </c>
      <c r="B8" s="13">
        <v>20001</v>
      </c>
      <c r="C8" s="13">
        <v>4</v>
      </c>
      <c r="D8" s="13" t="s">
        <v>47</v>
      </c>
      <c r="E8" s="11">
        <f>SUM(C8:D8)</f>
        <v>4</v>
      </c>
      <c r="F8" s="13">
        <v>103</v>
      </c>
      <c r="G8" s="13">
        <v>5</v>
      </c>
      <c r="H8" s="13">
        <v>1</v>
      </c>
      <c r="I8" s="11">
        <f>SUM(G8:H8)</f>
        <v>6</v>
      </c>
      <c r="J8" s="13">
        <v>65</v>
      </c>
    </row>
    <row r="11" customHeight="1" spans="1:11">
      <c r="J11" s="30" t="s">
        <v>0</v>
      </c>
      <c r="K11" s="18">
        <f>'Página Inicial'!B19</f>
        <v>46213</v>
      </c>
    </row>
    <row r="12" customHeight="1" spans="1:11">
      <c r="A12" s="22"/>
    </row>
  </sheetData>
  <mergeCells count="7">
    <mergeCell ref="A1:J1"/>
    <mergeCell ref="C6:E6"/>
    <mergeCell ref="G6:I6"/>
    <mergeCell ref="A6:A7"/>
    <mergeCell ref="B6:B7"/>
    <mergeCell ref="F6:F7"/>
    <mergeCell ref="J6:J7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8"/>
  <sheetViews>
    <sheetView workbookViewId="0">
      <pane ySplit="7" topLeftCell="A8" activePane="bottomLeft" state="frozen"/>
      <selection/>
      <selection pane="bottomLeft" activeCell="M22" sqref="M22"/>
    </sheetView>
  </sheetViews>
  <sheetFormatPr defaultColWidth="12.6285714285714" defaultRowHeight="15.75" customHeight="1"/>
  <cols>
    <col min="1" max="1" width="57.2857142857143" customWidth="1"/>
    <col min="2" max="2" width="8.62857142857143" customWidth="1"/>
    <col min="3" max="3" width="14" customWidth="1"/>
    <col min="4" max="5" width="5.62857142857143" customWidth="1"/>
    <col min="6" max="6" width="7.57142857142857" customWidth="1"/>
    <col min="7" max="7" width="14.1428571428571" customWidth="1"/>
    <col min="8" max="8" width="14.7142857142857" customWidth="1"/>
    <col min="9" max="10" width="5.62857142857143" customWidth="1"/>
    <col min="11" max="11" width="8.71428571428571" customWidth="1"/>
    <col min="12" max="12" width="13.3809523809524" customWidth="1"/>
    <col min="13" max="13" width="18" customWidth="1"/>
  </cols>
  <sheetData>
    <row r="1" customHeight="1" spans="1:13">
      <c r="A1" s="1" t="s">
        <v>34</v>
      </c>
      <c r="M1" s="2"/>
    </row>
    <row r="2" customHeight="1" spans="1:13">
      <c r="A2" s="3"/>
    </row>
    <row r="3" customHeight="1" spans="1:13">
      <c r="A3" s="3" t="s">
        <v>48</v>
      </c>
    </row>
    <row r="5" customHeight="1" spans="1:13">
      <c r="A5" s="4" t="s">
        <v>49</v>
      </c>
      <c r="B5" s="5"/>
      <c r="C5" s="5"/>
      <c r="D5" s="5"/>
      <c r="E5" s="5"/>
      <c r="F5" s="5"/>
      <c r="G5" s="5"/>
      <c r="H5" s="4" t="s">
        <v>50</v>
      </c>
      <c r="I5" s="5"/>
      <c r="J5" s="5"/>
      <c r="K5" s="5"/>
      <c r="L5" s="6"/>
      <c r="M5" s="7"/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42</v>
      </c>
    </row>
    <row r="7" ht="28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customHeight="1" spans="1:13">
      <c r="A8" s="12" t="s">
        <v>52</v>
      </c>
      <c r="B8" s="13">
        <v>19008</v>
      </c>
      <c r="C8" s="13">
        <v>560</v>
      </c>
      <c r="D8" s="13">
        <v>80</v>
      </c>
      <c r="E8" s="14">
        <v>160</v>
      </c>
      <c r="F8" s="11">
        <f t="shared" ref="F8:F17" si="0">SUM(C8:E8)</f>
        <v>800</v>
      </c>
      <c r="G8" s="13">
        <v>1829</v>
      </c>
      <c r="H8" s="13">
        <v>1829</v>
      </c>
      <c r="I8" s="13">
        <v>9</v>
      </c>
      <c r="J8" s="14">
        <v>182</v>
      </c>
      <c r="K8" s="11">
        <f t="shared" ref="K8:K17" si="1">SUM(H8:J8)</f>
        <v>2020</v>
      </c>
      <c r="L8" s="13">
        <v>5374</v>
      </c>
      <c r="M8" s="36" t="s">
        <v>53</v>
      </c>
    </row>
    <row r="9" customHeight="1" collapsed="1" spans="1:13">
      <c r="A9" s="12" t="s">
        <v>54</v>
      </c>
      <c r="B9" s="28">
        <v>19009</v>
      </c>
      <c r="C9" s="13">
        <f t="shared" ref="C9:E9" si="2">SUM(C10:C17)</f>
        <v>136</v>
      </c>
      <c r="D9" s="13">
        <f t="shared" si="2"/>
        <v>23</v>
      </c>
      <c r="E9" s="13">
        <f t="shared" si="2"/>
        <v>41</v>
      </c>
      <c r="F9" s="11">
        <f t="shared" si="0"/>
        <v>200</v>
      </c>
      <c r="G9" s="13">
        <v>408</v>
      </c>
      <c r="H9" s="13">
        <f t="shared" ref="H9:J9" si="3">SUM(H10:H17)</f>
        <v>354</v>
      </c>
      <c r="I9" s="13">
        <f t="shared" si="3"/>
        <v>22</v>
      </c>
      <c r="J9" s="13">
        <f t="shared" si="3"/>
        <v>75</v>
      </c>
      <c r="K9" s="11">
        <f t="shared" si="1"/>
        <v>451</v>
      </c>
      <c r="L9" s="28">
        <v>765</v>
      </c>
    </row>
    <row r="10" hidden="1" customHeight="1" outlineLevel="1" spans="1:13">
      <c r="A10" s="12" t="s">
        <v>55</v>
      </c>
      <c r="B10" s="29"/>
      <c r="C10" s="13">
        <v>11</v>
      </c>
      <c r="D10" s="13">
        <v>2</v>
      </c>
      <c r="E10" s="14">
        <v>3</v>
      </c>
      <c r="F10" s="11">
        <f t="shared" si="0"/>
        <v>16</v>
      </c>
      <c r="G10" s="13">
        <v>34</v>
      </c>
      <c r="H10" s="13">
        <v>31</v>
      </c>
      <c r="I10" s="13">
        <v>2</v>
      </c>
      <c r="J10" s="14">
        <v>6</v>
      </c>
      <c r="K10" s="11">
        <f t="shared" si="1"/>
        <v>39</v>
      </c>
      <c r="L10" s="29"/>
    </row>
    <row r="11" hidden="1" customHeight="1" outlineLevel="1" spans="1:13">
      <c r="A11" s="12" t="s">
        <v>56</v>
      </c>
      <c r="B11" s="29"/>
      <c r="C11" s="13">
        <v>18</v>
      </c>
      <c r="D11" s="13">
        <v>3</v>
      </c>
      <c r="E11" s="14">
        <v>5</v>
      </c>
      <c r="F11" s="11">
        <f t="shared" si="0"/>
        <v>26</v>
      </c>
      <c r="G11" s="13">
        <v>47</v>
      </c>
      <c r="H11" s="13">
        <v>47</v>
      </c>
      <c r="I11" s="13">
        <v>3</v>
      </c>
      <c r="J11" s="14">
        <v>12</v>
      </c>
      <c r="K11" s="11">
        <f t="shared" si="1"/>
        <v>62</v>
      </c>
      <c r="L11" s="29"/>
      <c r="M11" s="36" t="s">
        <v>57</v>
      </c>
    </row>
    <row r="12" hidden="1" customHeight="1" outlineLevel="1" spans="1:13">
      <c r="A12" s="12" t="s">
        <v>58</v>
      </c>
      <c r="B12" s="29"/>
      <c r="C12" s="13">
        <v>15</v>
      </c>
      <c r="D12" s="13">
        <v>3</v>
      </c>
      <c r="E12" s="14">
        <v>5</v>
      </c>
      <c r="F12" s="11">
        <f t="shared" si="0"/>
        <v>23</v>
      </c>
      <c r="G12" s="13">
        <v>47</v>
      </c>
      <c r="H12" s="13">
        <v>32</v>
      </c>
      <c r="I12" s="13">
        <v>2</v>
      </c>
      <c r="J12" s="14">
        <v>10</v>
      </c>
      <c r="K12" s="11">
        <f t="shared" si="1"/>
        <v>44</v>
      </c>
      <c r="L12" s="29"/>
    </row>
    <row r="13" hidden="1" customHeight="1" outlineLevel="1" spans="1:13">
      <c r="A13" s="12" t="s">
        <v>59</v>
      </c>
      <c r="B13" s="29"/>
      <c r="C13" s="13">
        <v>19</v>
      </c>
      <c r="D13" s="13">
        <v>3</v>
      </c>
      <c r="E13" s="14">
        <v>6</v>
      </c>
      <c r="F13" s="11">
        <f t="shared" si="0"/>
        <v>28</v>
      </c>
      <c r="G13" s="13">
        <v>56</v>
      </c>
      <c r="H13" s="13">
        <v>37</v>
      </c>
      <c r="I13" s="13">
        <v>4</v>
      </c>
      <c r="J13" s="14">
        <v>10</v>
      </c>
      <c r="K13" s="11">
        <f t="shared" si="1"/>
        <v>51</v>
      </c>
      <c r="L13" s="29"/>
    </row>
    <row r="14" hidden="1" customHeight="1" outlineLevel="1" spans="1:13">
      <c r="A14" s="12" t="s">
        <v>60</v>
      </c>
      <c r="B14" s="29"/>
      <c r="C14" s="13">
        <v>12</v>
      </c>
      <c r="D14" s="13">
        <v>2</v>
      </c>
      <c r="E14" s="14">
        <v>4</v>
      </c>
      <c r="F14" s="11">
        <f t="shared" si="0"/>
        <v>18</v>
      </c>
      <c r="G14" s="13">
        <v>37</v>
      </c>
      <c r="H14" s="13">
        <v>37</v>
      </c>
      <c r="I14" s="13">
        <v>2</v>
      </c>
      <c r="J14" s="14">
        <v>8</v>
      </c>
      <c r="K14" s="11">
        <f t="shared" si="1"/>
        <v>47</v>
      </c>
      <c r="L14" s="29"/>
      <c r="M14" s="36" t="s">
        <v>61</v>
      </c>
    </row>
    <row r="15" hidden="1" customHeight="1" outlineLevel="1" spans="1:13">
      <c r="A15" s="12" t="s">
        <v>62</v>
      </c>
      <c r="B15" s="29"/>
      <c r="C15" s="13">
        <v>15</v>
      </c>
      <c r="D15" s="13">
        <v>3</v>
      </c>
      <c r="E15" s="14">
        <v>5</v>
      </c>
      <c r="F15" s="11">
        <f t="shared" si="0"/>
        <v>23</v>
      </c>
      <c r="G15" s="13">
        <v>45</v>
      </c>
      <c r="H15" s="13">
        <v>27</v>
      </c>
      <c r="I15" s="13">
        <v>1</v>
      </c>
      <c r="J15" s="14">
        <v>9</v>
      </c>
      <c r="K15" s="11">
        <f t="shared" si="1"/>
        <v>37</v>
      </c>
      <c r="L15" s="29"/>
    </row>
    <row r="16" hidden="1" customHeight="1" outlineLevel="1" spans="1:13">
      <c r="A16" s="12" t="s">
        <v>63</v>
      </c>
      <c r="B16" s="29"/>
      <c r="C16" s="13">
        <v>27</v>
      </c>
      <c r="D16" s="13">
        <v>4</v>
      </c>
      <c r="E16" s="14">
        <v>8</v>
      </c>
      <c r="F16" s="11">
        <f t="shared" si="0"/>
        <v>39</v>
      </c>
      <c r="G16" s="13">
        <v>80</v>
      </c>
      <c r="H16" s="13">
        <v>79</v>
      </c>
      <c r="I16" s="13">
        <v>8</v>
      </c>
      <c r="J16" s="14">
        <v>11</v>
      </c>
      <c r="K16" s="11">
        <f t="shared" si="1"/>
        <v>98</v>
      </c>
      <c r="L16" s="29"/>
      <c r="M16" s="37" t="s">
        <v>64</v>
      </c>
    </row>
    <row r="17" ht="19" hidden="1" customHeight="1" outlineLevel="1" spans="1:13">
      <c r="A17" s="12" t="s">
        <v>65</v>
      </c>
      <c r="B17" s="10"/>
      <c r="C17" s="13">
        <v>19</v>
      </c>
      <c r="D17" s="13">
        <v>3</v>
      </c>
      <c r="E17" s="14">
        <v>5</v>
      </c>
      <c r="F17" s="11">
        <f t="shared" si="0"/>
        <v>27</v>
      </c>
      <c r="G17" s="13">
        <v>62</v>
      </c>
      <c r="H17" s="13">
        <v>64</v>
      </c>
      <c r="I17" s="13" t="s">
        <v>47</v>
      </c>
      <c r="J17" s="14">
        <v>9</v>
      </c>
      <c r="K17" s="11">
        <f t="shared" si="1"/>
        <v>73</v>
      </c>
      <c r="L17" s="10"/>
      <c r="M17" s="36" t="s">
        <v>66</v>
      </c>
    </row>
    <row r="18" customHeight="1" spans="1:13">
      <c r="A18" s="19"/>
      <c r="B18" s="20"/>
      <c r="C18" s="20"/>
      <c r="D18" s="20"/>
      <c r="E18" s="21"/>
      <c r="F18" s="7"/>
      <c r="G18" s="20"/>
      <c r="H18" s="20"/>
      <c r="I18" s="20"/>
      <c r="J18" s="21"/>
      <c r="K18" s="7"/>
      <c r="L18" s="20"/>
      <c r="M18" s="20"/>
    </row>
    <row r="19" customHeight="1" spans="1:13">
      <c r="A19" s="38" t="s">
        <v>67</v>
      </c>
      <c r="B19" s="39"/>
      <c r="C19" s="39"/>
      <c r="D19" s="39"/>
      <c r="E19" s="39"/>
      <c r="F19" s="39"/>
      <c r="G19" s="39"/>
      <c r="H19" s="4" t="s">
        <v>68</v>
      </c>
      <c r="I19" s="5"/>
      <c r="J19" s="5"/>
      <c r="K19" s="5"/>
      <c r="L19" s="6"/>
      <c r="M19" s="7"/>
    </row>
    <row r="20" customHeight="1" spans="1:13">
      <c r="A20" s="8" t="s">
        <v>37</v>
      </c>
      <c r="B20" s="8" t="s">
        <v>38</v>
      </c>
      <c r="C20" s="9" t="s">
        <v>39</v>
      </c>
      <c r="D20" s="5"/>
      <c r="E20" s="5"/>
      <c r="F20" s="6"/>
      <c r="G20" s="8" t="s">
        <v>40</v>
      </c>
      <c r="H20" s="9" t="s">
        <v>41</v>
      </c>
      <c r="I20" s="5"/>
      <c r="J20" s="5"/>
      <c r="K20" s="6"/>
      <c r="L20" s="8" t="s">
        <v>42</v>
      </c>
    </row>
    <row r="21" customHeight="1" spans="1:13">
      <c r="A21" s="10"/>
      <c r="B21" s="10"/>
      <c r="C21" s="11" t="s">
        <v>43</v>
      </c>
      <c r="D21" s="11" t="s">
        <v>44</v>
      </c>
      <c r="E21" s="11" t="s">
        <v>51</v>
      </c>
      <c r="F21" s="11" t="s">
        <v>45</v>
      </c>
      <c r="G21" s="10"/>
      <c r="H21" s="11" t="s">
        <v>43</v>
      </c>
      <c r="I21" s="11" t="s">
        <v>44</v>
      </c>
      <c r="J21" s="11" t="s">
        <v>51</v>
      </c>
      <c r="K21" s="11" t="s">
        <v>45</v>
      </c>
      <c r="L21" s="10"/>
    </row>
    <row r="22" customHeight="1" spans="1:13">
      <c r="A22" s="12" t="s">
        <v>69</v>
      </c>
      <c r="B22" s="13">
        <v>19103</v>
      </c>
      <c r="C22" s="13">
        <v>180</v>
      </c>
      <c r="D22" s="13">
        <v>30</v>
      </c>
      <c r="E22" s="14">
        <v>90</v>
      </c>
      <c r="F22" s="11">
        <f t="shared" ref="F22:F24" si="4">SUM(C22:E22)</f>
        <v>300</v>
      </c>
      <c r="G22" s="13">
        <f>1015+6+173</f>
        <v>1194</v>
      </c>
      <c r="H22" s="13">
        <v>1015</v>
      </c>
      <c r="I22" s="13">
        <v>6</v>
      </c>
      <c r="J22" s="14">
        <v>173</v>
      </c>
      <c r="K22" s="11">
        <f t="shared" ref="K22:K24" si="5">SUM(H22:J22)</f>
        <v>1194</v>
      </c>
      <c r="L22" s="13">
        <v>1122</v>
      </c>
      <c r="M22" s="36" t="s">
        <v>70</v>
      </c>
    </row>
    <row r="23" customHeight="1" spans="1:13">
      <c r="A23" s="12" t="s">
        <v>71</v>
      </c>
      <c r="B23" s="13">
        <v>61242</v>
      </c>
      <c r="C23" s="13">
        <v>24</v>
      </c>
      <c r="D23" s="13">
        <v>4</v>
      </c>
      <c r="E23" s="14">
        <v>12</v>
      </c>
      <c r="F23" s="11">
        <f t="shared" si="4"/>
        <v>40</v>
      </c>
      <c r="G23" s="13">
        <f>43+11+152</f>
        <v>206</v>
      </c>
      <c r="H23" s="13">
        <v>34</v>
      </c>
      <c r="I23" s="13">
        <v>5</v>
      </c>
      <c r="J23" s="14">
        <v>15</v>
      </c>
      <c r="K23" s="11">
        <f t="shared" si="5"/>
        <v>54</v>
      </c>
      <c r="L23" s="13">
        <v>35</v>
      </c>
    </row>
    <row r="24" customHeight="1" spans="1:13">
      <c r="A24" s="12" t="s">
        <v>72</v>
      </c>
      <c r="B24" s="13"/>
      <c r="C24" s="13">
        <v>240</v>
      </c>
      <c r="D24" s="13">
        <v>40</v>
      </c>
      <c r="E24" s="14">
        <v>120</v>
      </c>
      <c r="F24" s="11">
        <f t="shared" si="4"/>
        <v>400</v>
      </c>
      <c r="G24" s="13">
        <f>SUM(1150+49+491)</f>
        <v>1690</v>
      </c>
      <c r="H24" s="13">
        <v>451</v>
      </c>
      <c r="I24" s="13">
        <v>49</v>
      </c>
      <c r="J24" s="14">
        <v>164</v>
      </c>
      <c r="K24" s="11">
        <f t="shared" si="5"/>
        <v>664</v>
      </c>
      <c r="L24" s="13">
        <v>194</v>
      </c>
    </row>
    <row r="25" customHeight="1" spans="1:13">
      <c r="A25" s="19"/>
      <c r="B25" s="20"/>
      <c r="C25" s="20"/>
      <c r="D25" s="20"/>
      <c r="E25" s="21"/>
      <c r="F25" s="7"/>
      <c r="G25" s="20"/>
      <c r="H25" s="20"/>
      <c r="I25" s="20"/>
      <c r="J25" s="21"/>
      <c r="K25" s="7"/>
      <c r="L25" s="20"/>
      <c r="M25" s="20"/>
    </row>
    <row r="26" customHeight="1" spans="1:13">
      <c r="A26" s="19"/>
      <c r="B26" s="20"/>
      <c r="C26" s="20"/>
      <c r="D26" s="20"/>
      <c r="E26" s="21"/>
      <c r="F26" s="7"/>
      <c r="G26" s="20"/>
      <c r="H26" s="20"/>
      <c r="I26" s="20"/>
      <c r="J26" s="21"/>
      <c r="K26" s="7"/>
      <c r="L26" s="20"/>
      <c r="M26" s="20"/>
    </row>
    <row r="27" customHeight="1" spans="1:13">
      <c r="A27" s="19"/>
      <c r="B27" s="20"/>
      <c r="C27" s="20"/>
      <c r="D27" s="20"/>
      <c r="E27" s="21"/>
      <c r="F27" s="7"/>
      <c r="G27" s="20"/>
      <c r="H27" s="20"/>
      <c r="I27" s="20"/>
      <c r="J27" s="21"/>
      <c r="K27" s="7"/>
      <c r="L27" s="23" t="s">
        <v>0</v>
      </c>
      <c r="M27" s="24">
        <f>'Página Inicial'!B19</f>
        <v>46213</v>
      </c>
    </row>
    <row r="28" customHeight="1" spans="1:13">
      <c r="A28" s="22"/>
      <c r="B28" s="20"/>
      <c r="C28" s="20"/>
      <c r="D28" s="20"/>
      <c r="E28" s="20"/>
      <c r="F28" s="7"/>
      <c r="G28" s="20"/>
      <c r="H28" s="20"/>
      <c r="I28" s="20"/>
      <c r="J28" s="20"/>
      <c r="K28" s="7"/>
      <c r="L28" s="20"/>
      <c r="M28" s="20"/>
    </row>
  </sheetData>
  <mergeCells count="19">
    <mergeCell ref="A1:L1"/>
    <mergeCell ref="A5:G5"/>
    <mergeCell ref="H5:L5"/>
    <mergeCell ref="C6:F6"/>
    <mergeCell ref="H6:K6"/>
    <mergeCell ref="A19:G19"/>
    <mergeCell ref="H19:L19"/>
    <mergeCell ref="C20:F20"/>
    <mergeCell ref="H20:K20"/>
    <mergeCell ref="A6:A7"/>
    <mergeCell ref="A20:A21"/>
    <mergeCell ref="B6:B7"/>
    <mergeCell ref="B9:B17"/>
    <mergeCell ref="B20:B21"/>
    <mergeCell ref="G6:G7"/>
    <mergeCell ref="G20:G21"/>
    <mergeCell ref="L6:L7"/>
    <mergeCell ref="L9:L17"/>
    <mergeCell ref="L20:L21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0"/>
  <sheetViews>
    <sheetView workbookViewId="0">
      <pane ySplit="7" topLeftCell="A8" activePane="bottomLeft" state="frozen"/>
      <selection/>
      <selection pane="bottomLeft" activeCell="J21" sqref="J21"/>
    </sheetView>
  </sheetViews>
  <sheetFormatPr defaultColWidth="12.6285714285714" defaultRowHeight="15.75" customHeight="1"/>
  <cols>
    <col min="1" max="1" width="38.7142857142857" customWidth="1"/>
    <col min="2" max="2" width="9.24761904761905" customWidth="1"/>
    <col min="3" max="3" width="14" customWidth="1"/>
    <col min="4" max="4" width="5.62857142857143" customWidth="1"/>
    <col min="5" max="5" width="9" customWidth="1"/>
    <col min="6" max="6" width="13.7142857142857" customWidth="1"/>
    <col min="7" max="7" width="14" customWidth="1"/>
    <col min="8" max="8" width="5.62857142857143" customWidth="1"/>
    <col min="9" max="9" width="8" customWidth="1"/>
    <col min="10" max="10" width="14.8571428571429" customWidth="1"/>
  </cols>
  <sheetData>
    <row r="1" customHeight="1" spans="1:11">
      <c r="A1" s="1" t="s">
        <v>34</v>
      </c>
      <c r="K1" s="2"/>
    </row>
    <row r="2" customHeight="1" spans="1:11">
      <c r="A2" s="3"/>
    </row>
    <row r="3" customHeight="1" spans="1:11">
      <c r="A3" s="3" t="s">
        <v>73</v>
      </c>
    </row>
    <row r="4" customHeight="1" spans="1:11">
      <c r="A4" s="3" t="s">
        <v>74</v>
      </c>
    </row>
    <row r="6" customHeight="1" spans="1:11">
      <c r="A6" s="8" t="s">
        <v>37</v>
      </c>
      <c r="B6" s="8" t="s">
        <v>38</v>
      </c>
      <c r="C6" s="9" t="s">
        <v>39</v>
      </c>
      <c r="D6" s="5"/>
      <c r="E6" s="6"/>
      <c r="F6" s="8" t="s">
        <v>40</v>
      </c>
      <c r="G6" s="9" t="s">
        <v>41</v>
      </c>
      <c r="H6" s="5"/>
      <c r="I6" s="6"/>
      <c r="J6" s="8" t="s">
        <v>75</v>
      </c>
    </row>
    <row r="7" ht="26" customHeight="1" spans="1:11">
      <c r="A7" s="10"/>
      <c r="B7" s="10"/>
      <c r="C7" s="11" t="s">
        <v>43</v>
      </c>
      <c r="D7" s="11" t="s">
        <v>44</v>
      </c>
      <c r="E7" s="11" t="s">
        <v>45</v>
      </c>
      <c r="F7" s="10"/>
      <c r="G7" s="11" t="s">
        <v>43</v>
      </c>
      <c r="H7" s="11" t="s">
        <v>44</v>
      </c>
      <c r="I7" s="11" t="s">
        <v>45</v>
      </c>
      <c r="J7" s="10"/>
    </row>
    <row r="8" ht="30" customHeight="1" collapsed="1" spans="1:11">
      <c r="A8" s="12" t="s">
        <v>76</v>
      </c>
      <c r="B8" s="28">
        <v>18005</v>
      </c>
      <c r="C8" s="13">
        <f t="shared" ref="C8:D8" si="0">SUM(C9:C11)</f>
        <v>6</v>
      </c>
      <c r="D8" s="13">
        <f t="shared" si="0"/>
        <v>0</v>
      </c>
      <c r="E8" s="11">
        <f t="shared" ref="E8:E12" si="1">SUM(C8:D8)</f>
        <v>6</v>
      </c>
      <c r="F8" s="13">
        <v>75</v>
      </c>
      <c r="G8" s="13">
        <f t="shared" ref="G8:H8" si="2">SUM(G9:G11)</f>
        <v>13</v>
      </c>
      <c r="H8" s="13">
        <f t="shared" si="2"/>
        <v>0</v>
      </c>
      <c r="I8" s="11">
        <f t="shared" ref="I8:I12" si="3">SUM(G8:H8)</f>
        <v>13</v>
      </c>
      <c r="J8" s="28">
        <v>14</v>
      </c>
    </row>
    <row r="9" hidden="1" customHeight="1" outlineLevel="1" spans="1:11">
      <c r="A9" s="12" t="s">
        <v>77</v>
      </c>
      <c r="B9" s="29"/>
      <c r="C9" s="13">
        <v>2</v>
      </c>
      <c r="D9" s="13" t="s">
        <v>47</v>
      </c>
      <c r="E9" s="11">
        <f t="shared" si="1"/>
        <v>2</v>
      </c>
      <c r="F9" s="13">
        <v>17</v>
      </c>
      <c r="G9" s="13">
        <v>2</v>
      </c>
      <c r="H9" s="13">
        <v>0</v>
      </c>
      <c r="I9" s="11">
        <f t="shared" si="3"/>
        <v>2</v>
      </c>
      <c r="J9" s="29"/>
    </row>
    <row r="10" hidden="1" customHeight="1" outlineLevel="1" spans="1:11">
      <c r="A10" s="12" t="s">
        <v>78</v>
      </c>
      <c r="B10" s="29"/>
      <c r="C10" s="13">
        <v>2</v>
      </c>
      <c r="D10" s="13" t="s">
        <v>47</v>
      </c>
      <c r="E10" s="11">
        <f t="shared" si="1"/>
        <v>2</v>
      </c>
      <c r="F10" s="13">
        <v>28</v>
      </c>
      <c r="G10" s="13">
        <v>4</v>
      </c>
      <c r="H10" s="13">
        <v>0</v>
      </c>
      <c r="I10" s="11">
        <f t="shared" si="3"/>
        <v>4</v>
      </c>
      <c r="J10" s="29"/>
    </row>
    <row r="11" hidden="1" customHeight="1" outlineLevel="1" spans="1:11">
      <c r="A11" s="12" t="s">
        <v>79</v>
      </c>
      <c r="B11" s="10"/>
      <c r="C11" s="13">
        <v>2</v>
      </c>
      <c r="D11" s="13" t="s">
        <v>47</v>
      </c>
      <c r="E11" s="11">
        <f t="shared" si="1"/>
        <v>2</v>
      </c>
      <c r="F11" s="13">
        <v>30</v>
      </c>
      <c r="G11" s="13">
        <v>7</v>
      </c>
      <c r="H11" s="13">
        <v>0</v>
      </c>
      <c r="I11" s="11">
        <f t="shared" si="3"/>
        <v>7</v>
      </c>
      <c r="J11" s="10"/>
    </row>
    <row r="12" ht="27" customHeight="1" spans="1:11">
      <c r="A12" s="12" t="s">
        <v>80</v>
      </c>
      <c r="B12" s="13">
        <v>18006</v>
      </c>
      <c r="C12" s="13">
        <v>22</v>
      </c>
      <c r="D12" s="13">
        <v>2</v>
      </c>
      <c r="E12" s="11">
        <f t="shared" si="1"/>
        <v>24</v>
      </c>
      <c r="F12" s="13">
        <v>386</v>
      </c>
      <c r="G12" s="13">
        <v>59</v>
      </c>
      <c r="H12" s="13">
        <v>4</v>
      </c>
      <c r="I12" s="11">
        <f t="shared" si="3"/>
        <v>63</v>
      </c>
      <c r="J12" s="13">
        <v>61</v>
      </c>
    </row>
    <row r="13" customHeight="1" spans="1:11">
      <c r="A13" s="19"/>
      <c r="B13" s="20"/>
      <c r="C13" s="20"/>
      <c r="D13" s="20"/>
      <c r="E13" s="7"/>
      <c r="F13" s="20"/>
      <c r="G13" s="20"/>
      <c r="H13" s="20"/>
      <c r="I13" s="7"/>
      <c r="J13" s="20"/>
      <c r="K13" s="20"/>
    </row>
    <row r="14" customHeight="1" spans="1:11">
      <c r="A14" s="19"/>
      <c r="B14" s="20"/>
      <c r="C14" s="20"/>
      <c r="D14" s="20"/>
      <c r="E14" s="7"/>
      <c r="F14" s="20"/>
      <c r="G14" s="20"/>
      <c r="H14" s="20"/>
      <c r="I14" s="7"/>
      <c r="J14" s="20"/>
      <c r="K14" s="20"/>
    </row>
    <row r="15" customHeight="1" spans="1:11">
      <c r="A15" s="22"/>
      <c r="B15" s="20"/>
      <c r="C15" s="20"/>
      <c r="D15" s="20"/>
      <c r="E15" s="7"/>
      <c r="F15" s="20"/>
      <c r="G15" s="20"/>
      <c r="H15" s="20"/>
      <c r="I15" s="7"/>
      <c r="J15" s="23" t="s">
        <v>0</v>
      </c>
      <c r="K15" s="24">
        <f>'Página Inicial'!B19</f>
        <v>46213</v>
      </c>
    </row>
    <row r="16" customHeight="1" spans="1:11">
      <c r="A16" s="19"/>
      <c r="B16" s="20"/>
      <c r="C16" s="20"/>
      <c r="D16" s="20"/>
      <c r="E16" s="7"/>
      <c r="F16" s="20"/>
      <c r="G16" s="20"/>
      <c r="H16" s="20"/>
      <c r="I16" s="7"/>
      <c r="J16" s="20"/>
      <c r="K16" s="20"/>
    </row>
    <row r="17" customHeight="1" spans="1:11">
      <c r="A17" s="19"/>
      <c r="B17" s="20"/>
      <c r="C17" s="20"/>
      <c r="D17" s="20"/>
      <c r="E17" s="7"/>
      <c r="F17" s="20"/>
      <c r="G17" s="20"/>
      <c r="H17" s="20"/>
      <c r="I17" s="7"/>
      <c r="J17" s="20"/>
      <c r="K17" s="20"/>
    </row>
    <row r="18" customHeight="1" spans="1:11">
      <c r="A18" s="19"/>
      <c r="B18" s="20"/>
      <c r="C18" s="20"/>
      <c r="D18" s="20"/>
      <c r="E18" s="7"/>
      <c r="F18" s="20"/>
      <c r="G18" s="20"/>
      <c r="H18" s="20"/>
      <c r="I18" s="7"/>
      <c r="J18" s="20"/>
      <c r="K18" s="20"/>
    </row>
    <row r="19" customHeight="1" spans="1:11">
      <c r="A19" s="19"/>
      <c r="B19" s="20"/>
      <c r="C19" s="20"/>
      <c r="D19" s="20"/>
      <c r="E19" s="7"/>
      <c r="F19" s="20"/>
      <c r="G19" s="20"/>
      <c r="H19" s="20"/>
      <c r="I19" s="7"/>
      <c r="J19" s="20"/>
      <c r="K19" s="20"/>
    </row>
    <row r="20" customHeight="1" spans="1:11">
      <c r="A20" s="19"/>
      <c r="B20" s="35"/>
      <c r="C20" s="20"/>
      <c r="D20" s="20"/>
      <c r="E20" s="7"/>
      <c r="F20" s="20"/>
      <c r="G20" s="20"/>
      <c r="H20" s="20"/>
      <c r="I20" s="7"/>
      <c r="J20" s="20"/>
      <c r="K20" s="20"/>
    </row>
  </sheetData>
  <mergeCells count="9">
    <mergeCell ref="A1:J1"/>
    <mergeCell ref="C6:E6"/>
    <mergeCell ref="G6:I6"/>
    <mergeCell ref="A6:A7"/>
    <mergeCell ref="B6:B7"/>
    <mergeCell ref="B8:B11"/>
    <mergeCell ref="F6:F7"/>
    <mergeCell ref="J6:J7"/>
    <mergeCell ref="J8:J11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21"/>
  <sheetViews>
    <sheetView workbookViewId="0">
      <pane ySplit="7" topLeftCell="A8" activePane="bottomLeft" state="frozen"/>
      <selection/>
      <selection pane="bottomLeft" activeCell="A25" sqref="A25"/>
    </sheetView>
  </sheetViews>
  <sheetFormatPr defaultColWidth="12.6285714285714" defaultRowHeight="15.75" customHeight="1"/>
  <cols>
    <col min="1" max="1" width="71.8571428571429" customWidth="1"/>
    <col min="2" max="2" width="9.5047619047619" customWidth="1"/>
    <col min="3" max="3" width="14.1428571428571" customWidth="1"/>
    <col min="4" max="4" width="5.62857142857143" customWidth="1"/>
    <col min="5" max="5" width="8.28571428571429" customWidth="1"/>
    <col min="6" max="6" width="14.4285714285714" customWidth="1"/>
    <col min="7" max="7" width="14.2857142857143" customWidth="1"/>
    <col min="8" max="8" width="5.62857142857143" customWidth="1"/>
    <col min="9" max="9" width="9.14285714285714" customWidth="1"/>
    <col min="10" max="10" width="14.752380952381" customWidth="1"/>
  </cols>
  <sheetData>
    <row r="1" customHeight="1" spans="1:11">
      <c r="A1" s="1" t="s">
        <v>34</v>
      </c>
      <c r="K1" s="2"/>
    </row>
    <row r="2" customHeight="1" spans="1:11">
      <c r="A2" s="3"/>
    </row>
    <row r="3" customHeight="1" spans="1:11">
      <c r="A3" s="3" t="s">
        <v>81</v>
      </c>
    </row>
    <row r="4" customHeight="1" spans="1:11">
      <c r="A4" s="3" t="s">
        <v>82</v>
      </c>
    </row>
    <row r="6" customHeight="1" spans="1:11">
      <c r="A6" s="8" t="s">
        <v>37</v>
      </c>
      <c r="B6" s="8" t="s">
        <v>38</v>
      </c>
      <c r="C6" s="9" t="s">
        <v>39</v>
      </c>
      <c r="D6" s="5"/>
      <c r="E6" s="6"/>
      <c r="F6" s="8" t="s">
        <v>40</v>
      </c>
      <c r="G6" s="9" t="s">
        <v>41</v>
      </c>
      <c r="H6" s="5"/>
      <c r="I6" s="6"/>
      <c r="J6" s="8" t="s">
        <v>75</v>
      </c>
    </row>
    <row r="7" ht="30" customHeight="1" spans="1:11">
      <c r="A7" s="10"/>
      <c r="B7" s="10"/>
      <c r="C7" s="11" t="s">
        <v>43</v>
      </c>
      <c r="D7" s="11" t="s">
        <v>44</v>
      </c>
      <c r="E7" s="11" t="s">
        <v>45</v>
      </c>
      <c r="F7" s="10"/>
      <c r="G7" s="11" t="s">
        <v>43</v>
      </c>
      <c r="H7" s="11" t="s">
        <v>44</v>
      </c>
      <c r="I7" s="11" t="s">
        <v>45</v>
      </c>
      <c r="J7" s="10"/>
    </row>
    <row r="8" customHeight="1" spans="1:11">
      <c r="A8" s="12" t="s">
        <v>83</v>
      </c>
      <c r="B8" s="13"/>
      <c r="C8" s="13">
        <v>4</v>
      </c>
      <c r="D8" s="13" t="s">
        <v>47</v>
      </c>
      <c r="E8" s="11">
        <v>4</v>
      </c>
      <c r="F8" s="13">
        <v>880</v>
      </c>
      <c r="G8" s="13">
        <v>0</v>
      </c>
      <c r="H8" s="13">
        <v>0</v>
      </c>
      <c r="I8" s="11">
        <f t="shared" ref="I8:I18" si="0">SUM(G8:H8)</f>
        <v>0</v>
      </c>
      <c r="J8" s="13">
        <v>0</v>
      </c>
    </row>
    <row r="9" customHeight="1" collapsed="1" spans="1:11">
      <c r="A9" s="12" t="s">
        <v>84</v>
      </c>
      <c r="B9" s="13"/>
      <c r="C9" s="13">
        <f t="shared" ref="C9:H9" si="1">SUM(C10:C11)</f>
        <v>3</v>
      </c>
      <c r="D9" s="13">
        <f t="shared" si="1"/>
        <v>0</v>
      </c>
      <c r="E9" s="11">
        <f t="shared" si="1"/>
        <v>3</v>
      </c>
      <c r="F9" s="13">
        <f t="shared" si="1"/>
        <v>43</v>
      </c>
      <c r="G9" s="13">
        <f t="shared" si="1"/>
        <v>1</v>
      </c>
      <c r="H9" s="13">
        <f t="shared" si="1"/>
        <v>0</v>
      </c>
      <c r="I9" s="11">
        <f t="shared" si="0"/>
        <v>1</v>
      </c>
      <c r="J9" s="13">
        <v>0</v>
      </c>
    </row>
    <row r="10" hidden="1" customHeight="1" outlineLevel="1" spans="1:11">
      <c r="A10" s="12" t="s">
        <v>85</v>
      </c>
      <c r="B10" s="13"/>
      <c r="C10" s="13">
        <v>2</v>
      </c>
      <c r="D10" s="13" t="s">
        <v>47</v>
      </c>
      <c r="E10" s="11">
        <v>2</v>
      </c>
      <c r="F10" s="13">
        <v>31</v>
      </c>
      <c r="G10" s="13">
        <v>1</v>
      </c>
      <c r="H10" s="13">
        <v>0</v>
      </c>
      <c r="I10" s="11">
        <f t="shared" si="0"/>
        <v>1</v>
      </c>
      <c r="J10" s="13">
        <v>0</v>
      </c>
    </row>
    <row r="11" hidden="1" customHeight="1" outlineLevel="1" spans="1:11">
      <c r="A11" s="12" t="s">
        <v>86</v>
      </c>
      <c r="B11" s="13"/>
      <c r="C11" s="13">
        <v>1</v>
      </c>
      <c r="D11" s="13" t="s">
        <v>47</v>
      </c>
      <c r="E11" s="11">
        <v>1</v>
      </c>
      <c r="F11" s="13">
        <v>12</v>
      </c>
      <c r="G11" s="13">
        <v>0</v>
      </c>
      <c r="H11" s="13">
        <v>0</v>
      </c>
      <c r="I11" s="11">
        <f t="shared" si="0"/>
        <v>0</v>
      </c>
      <c r="J11" s="13">
        <v>0</v>
      </c>
    </row>
    <row r="12" customHeight="1" collapsed="1" spans="1:11">
      <c r="A12" s="12" t="s">
        <v>87</v>
      </c>
      <c r="B12" s="13"/>
      <c r="C12" s="13">
        <f t="shared" ref="C12:D12" si="2">SUM(C13:C18)</f>
        <v>8</v>
      </c>
      <c r="D12" s="13">
        <f t="shared" si="2"/>
        <v>0</v>
      </c>
      <c r="E12" s="11">
        <v>8</v>
      </c>
      <c r="F12" s="13">
        <f t="shared" ref="F12:H12" si="3">SUM(F13:F18)</f>
        <v>1878</v>
      </c>
      <c r="G12" s="13">
        <f t="shared" si="3"/>
        <v>5</v>
      </c>
      <c r="H12" s="13">
        <f t="shared" si="3"/>
        <v>0</v>
      </c>
      <c r="I12" s="11">
        <f t="shared" si="0"/>
        <v>5</v>
      </c>
      <c r="J12" s="13">
        <v>0</v>
      </c>
    </row>
    <row r="13" hidden="1" customHeight="1" outlineLevel="1" spans="1:11">
      <c r="A13" s="12" t="s">
        <v>88</v>
      </c>
      <c r="B13" s="13"/>
      <c r="C13" s="13">
        <v>3</v>
      </c>
      <c r="D13" s="13" t="s">
        <v>47</v>
      </c>
      <c r="E13" s="11">
        <v>3</v>
      </c>
      <c r="F13" s="13">
        <v>1535</v>
      </c>
      <c r="G13" s="13">
        <v>1</v>
      </c>
      <c r="H13" s="13">
        <v>0</v>
      </c>
      <c r="I13" s="11">
        <f t="shared" si="0"/>
        <v>1</v>
      </c>
      <c r="J13" s="13">
        <v>0</v>
      </c>
    </row>
    <row r="14" hidden="1" customHeight="1" outlineLevel="1" spans="1:11">
      <c r="A14" s="12" t="s">
        <v>89</v>
      </c>
      <c r="B14" s="13"/>
      <c r="C14" s="13">
        <v>1</v>
      </c>
      <c r="D14" s="13" t="s">
        <v>47</v>
      </c>
      <c r="E14" s="11">
        <v>1</v>
      </c>
      <c r="F14" s="13">
        <v>18</v>
      </c>
      <c r="G14" s="13">
        <v>0</v>
      </c>
      <c r="H14" s="13">
        <v>0</v>
      </c>
      <c r="I14" s="11">
        <f t="shared" si="0"/>
        <v>0</v>
      </c>
      <c r="J14" s="13">
        <v>0</v>
      </c>
    </row>
    <row r="15" hidden="1" customHeight="1" outlineLevel="1" spans="1:11">
      <c r="A15" s="12" t="s">
        <v>90</v>
      </c>
      <c r="B15" s="13"/>
      <c r="C15" s="13">
        <v>1</v>
      </c>
      <c r="D15" s="13" t="s">
        <v>47</v>
      </c>
      <c r="E15" s="11">
        <v>1</v>
      </c>
      <c r="F15" s="13">
        <v>176</v>
      </c>
      <c r="G15" s="13">
        <v>0</v>
      </c>
      <c r="H15" s="13">
        <v>0</v>
      </c>
      <c r="I15" s="11">
        <f t="shared" si="0"/>
        <v>0</v>
      </c>
      <c r="J15" s="13">
        <v>0</v>
      </c>
    </row>
    <row r="16" hidden="1" customHeight="1" outlineLevel="1" spans="1:11">
      <c r="A16" s="12" t="s">
        <v>91</v>
      </c>
      <c r="B16" s="13"/>
      <c r="C16" s="13">
        <v>1</v>
      </c>
      <c r="D16" s="13" t="s">
        <v>47</v>
      </c>
      <c r="E16" s="11">
        <v>1</v>
      </c>
      <c r="F16" s="13">
        <v>12</v>
      </c>
      <c r="G16" s="13">
        <v>1</v>
      </c>
      <c r="H16" s="13">
        <v>0</v>
      </c>
      <c r="I16" s="11">
        <f t="shared" si="0"/>
        <v>1</v>
      </c>
      <c r="J16" s="13">
        <v>0</v>
      </c>
    </row>
    <row r="17" hidden="1" customHeight="1" outlineLevel="1" spans="1:11">
      <c r="A17" s="12" t="s">
        <v>92</v>
      </c>
      <c r="B17" s="13"/>
      <c r="C17" s="13">
        <v>1</v>
      </c>
      <c r="D17" s="13" t="s">
        <v>47</v>
      </c>
      <c r="E17" s="11">
        <v>1</v>
      </c>
      <c r="F17" s="13">
        <v>78</v>
      </c>
      <c r="G17" s="13">
        <v>3</v>
      </c>
      <c r="H17" s="13">
        <v>0</v>
      </c>
      <c r="I17" s="11">
        <f t="shared" si="0"/>
        <v>3</v>
      </c>
      <c r="J17" s="13">
        <v>0</v>
      </c>
    </row>
    <row r="18" hidden="1" customHeight="1" outlineLevel="1" spans="1:11">
      <c r="A18" s="12" t="s">
        <v>93</v>
      </c>
      <c r="B18" s="13"/>
      <c r="C18" s="13">
        <v>1</v>
      </c>
      <c r="D18" s="13" t="s">
        <v>47</v>
      </c>
      <c r="E18" s="11">
        <v>1</v>
      </c>
      <c r="F18" s="13">
        <v>59</v>
      </c>
      <c r="G18" s="13">
        <v>0</v>
      </c>
      <c r="H18" s="13">
        <v>0</v>
      </c>
      <c r="I18" s="11">
        <f t="shared" si="0"/>
        <v>0</v>
      </c>
      <c r="J18" s="13">
        <v>0</v>
      </c>
    </row>
    <row r="19" customHeight="1" spans="1:11">
      <c r="A19" s="19"/>
      <c r="B19" s="20"/>
      <c r="C19" s="20"/>
      <c r="D19" s="20"/>
      <c r="E19" s="7"/>
      <c r="F19" s="20"/>
      <c r="G19" s="20"/>
      <c r="H19" s="20"/>
      <c r="I19" s="7"/>
      <c r="J19" s="20"/>
      <c r="K19" s="20"/>
    </row>
    <row r="20" customHeight="1" spans="1:11">
      <c r="A20" s="19"/>
      <c r="B20" s="20"/>
      <c r="C20" s="20"/>
      <c r="D20" s="20"/>
      <c r="E20" s="7"/>
      <c r="F20" s="20"/>
      <c r="G20" s="20"/>
      <c r="H20" s="20"/>
      <c r="I20" s="7"/>
      <c r="J20" s="20"/>
      <c r="K20" s="20"/>
    </row>
    <row r="21" customHeight="1" spans="1:11">
      <c r="A21" s="22"/>
      <c r="B21" s="35"/>
      <c r="C21" s="20"/>
      <c r="D21" s="20"/>
      <c r="E21" s="7"/>
      <c r="F21" s="20"/>
      <c r="G21" s="20"/>
      <c r="H21" s="20"/>
      <c r="I21" s="7"/>
      <c r="J21" s="23" t="s">
        <v>0</v>
      </c>
      <c r="K21" s="24">
        <f>'Página Inicial'!B19</f>
        <v>46213</v>
      </c>
    </row>
  </sheetData>
  <mergeCells count="7">
    <mergeCell ref="A1:J1"/>
    <mergeCell ref="C6:E6"/>
    <mergeCell ref="G6:I6"/>
    <mergeCell ref="A6:A7"/>
    <mergeCell ref="B6:B7"/>
    <mergeCell ref="F6:F7"/>
    <mergeCell ref="J6:J7"/>
  </mergeCell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20"/>
  <sheetViews>
    <sheetView workbookViewId="0">
      <selection activeCell="A21" sqref="A21"/>
    </sheetView>
  </sheetViews>
  <sheetFormatPr defaultColWidth="12.6285714285714" defaultRowHeight="15.75" customHeight="1"/>
  <cols>
    <col min="1" max="1" width="69" customWidth="1"/>
    <col min="2" max="2" width="8.75238095238095" customWidth="1"/>
    <col min="4" max="5" width="5.62857142857143" customWidth="1"/>
    <col min="6" max="6" width="6.5047619047619" customWidth="1"/>
    <col min="9" max="10" width="5.62857142857143" customWidth="1"/>
    <col min="11" max="11" width="6.5047619047619" customWidth="1"/>
    <col min="12" max="12" width="13.752380952381" customWidth="1"/>
  </cols>
  <sheetData>
    <row r="1" customHeight="1" spans="1:13">
      <c r="A1" s="1" t="s">
        <v>34</v>
      </c>
      <c r="M1" s="2"/>
    </row>
    <row r="2" customHeight="1" spans="1:13">
      <c r="A2" s="3"/>
    </row>
    <row r="3" customHeight="1" spans="1:13">
      <c r="A3" s="3" t="s">
        <v>94</v>
      </c>
    </row>
    <row r="4" customHeight="1" spans="1:13">
      <c r="A4" s="3" t="s">
        <v>95</v>
      </c>
    </row>
    <row r="6" customHeight="1" spans="1:13">
      <c r="A6" s="8" t="s">
        <v>37</v>
      </c>
      <c r="B6" s="8" t="s">
        <v>38</v>
      </c>
      <c r="C6" s="9" t="s">
        <v>39</v>
      </c>
      <c r="D6" s="5"/>
      <c r="E6" s="5"/>
      <c r="F6" s="6"/>
      <c r="G6" s="8" t="s">
        <v>40</v>
      </c>
      <c r="H6" s="9" t="s">
        <v>41</v>
      </c>
      <c r="I6" s="5"/>
      <c r="J6" s="5"/>
      <c r="K6" s="6"/>
      <c r="L6" s="8" t="s">
        <v>42</v>
      </c>
    </row>
    <row r="7" ht="27" customHeight="1" spans="1:13">
      <c r="A7" s="10"/>
      <c r="B7" s="10"/>
      <c r="C7" s="11" t="s">
        <v>43</v>
      </c>
      <c r="D7" s="11" t="s">
        <v>44</v>
      </c>
      <c r="E7" s="11" t="s">
        <v>51</v>
      </c>
      <c r="F7" s="11" t="s">
        <v>45</v>
      </c>
      <c r="G7" s="10"/>
      <c r="H7" s="11" t="s">
        <v>43</v>
      </c>
      <c r="I7" s="11" t="s">
        <v>44</v>
      </c>
      <c r="J7" s="11" t="s">
        <v>51</v>
      </c>
      <c r="K7" s="11" t="s">
        <v>45</v>
      </c>
      <c r="L7" s="10"/>
    </row>
    <row r="8" customHeight="1" spans="1:13">
      <c r="A8" s="12" t="s">
        <v>96</v>
      </c>
      <c r="B8" s="13"/>
      <c r="C8" s="13">
        <v>6</v>
      </c>
      <c r="D8" s="13">
        <v>1</v>
      </c>
      <c r="E8" s="14">
        <v>3</v>
      </c>
      <c r="F8" s="11">
        <f t="shared" ref="F8:F14" si="0">SUM(C8:E8)</f>
        <v>10</v>
      </c>
      <c r="G8" s="13">
        <f>SUM(173+31+5)</f>
        <v>209</v>
      </c>
      <c r="H8" s="13">
        <v>9</v>
      </c>
      <c r="I8" s="13">
        <v>2</v>
      </c>
      <c r="J8" s="14">
        <v>4</v>
      </c>
      <c r="K8" s="11">
        <f t="shared" ref="K8:K14" si="1">SUM(H8:J8)</f>
        <v>15</v>
      </c>
      <c r="L8" s="13">
        <v>0</v>
      </c>
    </row>
    <row r="9" customHeight="1" spans="1:13">
      <c r="A9" s="12" t="s">
        <v>97</v>
      </c>
      <c r="B9" s="13"/>
      <c r="C9" s="13">
        <v>5</v>
      </c>
      <c r="D9" s="13">
        <v>1</v>
      </c>
      <c r="E9" s="14">
        <v>2</v>
      </c>
      <c r="F9" s="11">
        <f t="shared" si="0"/>
        <v>8</v>
      </c>
      <c r="G9" s="13">
        <f>SUM(162+15+1)</f>
        <v>178</v>
      </c>
      <c r="H9" s="13">
        <v>12</v>
      </c>
      <c r="I9" s="13">
        <v>1</v>
      </c>
      <c r="J9" s="14">
        <v>4</v>
      </c>
      <c r="K9" s="11">
        <f t="shared" si="1"/>
        <v>17</v>
      </c>
      <c r="L9" s="13">
        <v>0</v>
      </c>
    </row>
    <row r="10" customHeight="1" spans="1:13">
      <c r="A10" s="12" t="s">
        <v>98</v>
      </c>
      <c r="B10" s="13"/>
      <c r="C10" s="13">
        <v>5</v>
      </c>
      <c r="D10" s="13">
        <v>1</v>
      </c>
      <c r="E10" s="14">
        <v>2</v>
      </c>
      <c r="F10" s="11">
        <f t="shared" si="0"/>
        <v>8</v>
      </c>
      <c r="G10" s="13">
        <f>SUM(232+20+5)</f>
        <v>257</v>
      </c>
      <c r="H10" s="13">
        <v>14</v>
      </c>
      <c r="I10" s="13">
        <v>3</v>
      </c>
      <c r="J10" s="14">
        <v>6</v>
      </c>
      <c r="K10" s="11">
        <f t="shared" si="1"/>
        <v>23</v>
      </c>
      <c r="L10" s="13">
        <v>0</v>
      </c>
    </row>
    <row r="11" customHeight="1" spans="1:13">
      <c r="A11" s="12" t="s">
        <v>99</v>
      </c>
      <c r="B11" s="13"/>
      <c r="C11" s="13">
        <v>1</v>
      </c>
      <c r="D11" s="13">
        <v>0</v>
      </c>
      <c r="E11" s="14">
        <v>0</v>
      </c>
      <c r="F11" s="11">
        <f t="shared" si="0"/>
        <v>1</v>
      </c>
      <c r="G11" s="13">
        <f>SUM(17+2)</f>
        <v>19</v>
      </c>
      <c r="H11" s="13">
        <v>3</v>
      </c>
      <c r="I11" s="13">
        <v>0</v>
      </c>
      <c r="J11" s="14">
        <v>2</v>
      </c>
      <c r="K11" s="11">
        <f t="shared" si="1"/>
        <v>5</v>
      </c>
      <c r="L11" s="13">
        <v>0</v>
      </c>
    </row>
    <row r="12" customHeight="1" spans="1:13">
      <c r="A12" s="12" t="s">
        <v>100</v>
      </c>
      <c r="B12" s="13"/>
      <c r="C12" s="13">
        <v>1</v>
      </c>
      <c r="D12" s="13">
        <v>0</v>
      </c>
      <c r="E12" s="14">
        <v>0</v>
      </c>
      <c r="F12" s="11">
        <f t="shared" si="0"/>
        <v>1</v>
      </c>
      <c r="G12" s="13">
        <f>SUM(36+3)</f>
        <v>39</v>
      </c>
      <c r="H12" s="13">
        <v>1</v>
      </c>
      <c r="I12" s="13">
        <v>0</v>
      </c>
      <c r="J12" s="14">
        <v>0</v>
      </c>
      <c r="K12" s="11">
        <f t="shared" si="1"/>
        <v>1</v>
      </c>
      <c r="L12" s="13">
        <v>0</v>
      </c>
    </row>
    <row r="13" customHeight="1" spans="1:13">
      <c r="A13" s="12" t="s">
        <v>101</v>
      </c>
      <c r="B13" s="13"/>
      <c r="C13" s="13">
        <v>3</v>
      </c>
      <c r="D13" s="13">
        <v>1</v>
      </c>
      <c r="E13" s="14">
        <v>2</v>
      </c>
      <c r="F13" s="11">
        <f t="shared" si="0"/>
        <v>6</v>
      </c>
      <c r="G13" s="13">
        <f>SUM(46+4)</f>
        <v>50</v>
      </c>
      <c r="H13" s="13">
        <v>7</v>
      </c>
      <c r="I13" s="13">
        <v>0</v>
      </c>
      <c r="J13" s="14">
        <v>2</v>
      </c>
      <c r="K13" s="11">
        <f t="shared" si="1"/>
        <v>9</v>
      </c>
      <c r="L13" s="13">
        <v>0</v>
      </c>
    </row>
    <row r="14" customHeight="1" spans="1:13">
      <c r="A14" s="12" t="s">
        <v>102</v>
      </c>
      <c r="B14" s="13"/>
      <c r="C14" s="13">
        <v>3</v>
      </c>
      <c r="D14" s="13">
        <v>1</v>
      </c>
      <c r="E14" s="14">
        <v>2</v>
      </c>
      <c r="F14" s="11">
        <f t="shared" si="0"/>
        <v>6</v>
      </c>
      <c r="G14" s="13">
        <f>SUM(34+3)</f>
        <v>37</v>
      </c>
      <c r="H14" s="13">
        <v>5</v>
      </c>
      <c r="I14" s="13">
        <v>0</v>
      </c>
      <c r="J14" s="14">
        <v>2</v>
      </c>
      <c r="K14" s="11">
        <f t="shared" si="1"/>
        <v>7</v>
      </c>
      <c r="L14" s="13">
        <v>0</v>
      </c>
    </row>
    <row r="15" customHeight="1" spans="1:13">
      <c r="A15" s="19"/>
      <c r="B15" s="20"/>
      <c r="C15" s="20"/>
      <c r="D15" s="20"/>
      <c r="E15" s="21"/>
      <c r="F15" s="7"/>
      <c r="G15" s="20"/>
      <c r="H15" s="20"/>
      <c r="I15" s="20"/>
      <c r="J15" s="7"/>
      <c r="K15" s="7"/>
      <c r="L15" s="20"/>
      <c r="M15" s="20"/>
    </row>
    <row r="16" customHeight="1" spans="1:13">
      <c r="A16" s="19"/>
      <c r="B16" s="20"/>
      <c r="C16" s="20"/>
      <c r="D16" s="20"/>
      <c r="E16" s="21"/>
      <c r="F16" s="7"/>
      <c r="G16" s="20"/>
      <c r="H16" s="20"/>
      <c r="I16" s="20"/>
      <c r="J16" s="7"/>
      <c r="K16" s="7"/>
      <c r="L16" s="20"/>
      <c r="M16" s="20"/>
    </row>
    <row r="17" customHeight="1" spans="1:13">
      <c r="A17" s="22"/>
      <c r="B17" s="20"/>
      <c r="C17" s="20"/>
      <c r="D17" s="20"/>
      <c r="E17" s="21"/>
      <c r="F17" s="7"/>
      <c r="G17" s="20"/>
      <c r="H17" s="20"/>
      <c r="I17" s="20"/>
      <c r="J17" s="7"/>
      <c r="K17" s="7"/>
      <c r="L17" s="23" t="s">
        <v>0</v>
      </c>
      <c r="M17" s="24">
        <f>'Página Inicial'!B19</f>
        <v>46213</v>
      </c>
    </row>
    <row r="18" customHeight="1" spans="1:13">
      <c r="A18" s="19"/>
      <c r="B18" s="20"/>
      <c r="C18" s="20"/>
      <c r="D18" s="20"/>
      <c r="E18" s="21"/>
      <c r="F18" s="7"/>
      <c r="G18" s="20"/>
      <c r="H18" s="20"/>
      <c r="I18" s="20"/>
      <c r="J18" s="7"/>
      <c r="K18" s="7"/>
      <c r="L18" s="20"/>
      <c r="M18" s="20"/>
    </row>
    <row r="19" customHeight="1" spans="1:13">
      <c r="A19" s="19"/>
      <c r="B19" s="20"/>
      <c r="C19" s="20"/>
      <c r="D19" s="20"/>
      <c r="E19" s="21"/>
      <c r="F19" s="7"/>
      <c r="G19" s="20"/>
      <c r="H19" s="20"/>
      <c r="I19" s="20"/>
      <c r="J19" s="7"/>
      <c r="K19" s="7"/>
      <c r="L19" s="20"/>
      <c r="M19" s="20"/>
    </row>
    <row r="20" customHeight="1" spans="1:13">
      <c r="A20" s="19"/>
      <c r="B20" s="35"/>
      <c r="C20" s="20"/>
      <c r="D20" s="20"/>
      <c r="E20" s="21"/>
      <c r="F20" s="7"/>
      <c r="G20" s="20"/>
      <c r="H20" s="20"/>
      <c r="I20" s="20"/>
      <c r="J20" s="7"/>
      <c r="K20" s="7"/>
      <c r="L20" s="20"/>
      <c r="M20" s="20"/>
    </row>
  </sheetData>
  <mergeCells count="7">
    <mergeCell ref="A1:L1"/>
    <mergeCell ref="C6:F6"/>
    <mergeCell ref="H6:K6"/>
    <mergeCell ref="A6:A7"/>
    <mergeCell ref="B6:B7"/>
    <mergeCell ref="G6:G7"/>
    <mergeCell ref="L6:L7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128"/>
  <sheetViews>
    <sheetView workbookViewId="0">
      <pane ySplit="6" topLeftCell="A32" activePane="bottomLeft" state="frozen"/>
      <selection/>
      <selection pane="bottomLeft" activeCell="N12" sqref="N12"/>
    </sheetView>
  </sheetViews>
  <sheetFormatPr defaultColWidth="12.6285714285714" defaultRowHeight="15.75" customHeight="1"/>
  <cols>
    <col min="1" max="1" width="36.5047619047619" customWidth="1"/>
    <col min="2" max="2" width="9.38095238095238" customWidth="1"/>
    <col min="3" max="3" width="14.1428571428571" customWidth="1"/>
    <col min="4" max="5" width="5.62857142857143" customWidth="1"/>
    <col min="6" max="6" width="8.14285714285714" customWidth="1"/>
    <col min="7" max="7" width="14.4285714285714" customWidth="1"/>
    <col min="8" max="8" width="13.8571428571429" customWidth="1"/>
    <col min="9" max="10" width="5.62857142857143" customWidth="1"/>
    <col min="11" max="11" width="8.42857142857143" customWidth="1"/>
    <col min="12" max="12" width="13.1333333333333" customWidth="1"/>
    <col min="13" max="13" width="15.5714285714286" customWidth="1"/>
  </cols>
  <sheetData>
    <row r="1" customHeight="1" spans="1:15">
      <c r="A1" s="31" t="s">
        <v>34</v>
      </c>
    </row>
    <row r="2" customHeight="1" spans="1:15">
      <c r="A2" s="3"/>
    </row>
    <row r="3" customHeight="1" spans="1:15">
      <c r="A3" s="3" t="s">
        <v>103</v>
      </c>
    </row>
    <row r="4" customHeight="1" spans="1:15">
      <c r="A4" s="33" t="s">
        <v>104</v>
      </c>
      <c r="B4" s="5"/>
      <c r="C4" s="5"/>
      <c r="D4" s="5"/>
      <c r="E4" s="5"/>
      <c r="F4" s="5"/>
      <c r="G4" s="5"/>
      <c r="H4" s="6"/>
      <c r="I4" s="33" t="s">
        <v>105</v>
      </c>
      <c r="J4" s="5"/>
      <c r="K4" s="5"/>
      <c r="L4" s="5"/>
      <c r="M4" s="6"/>
    </row>
    <row r="5" customHeight="1" spans="1:15">
      <c r="A5" s="8" t="s">
        <v>37</v>
      </c>
      <c r="B5" s="8" t="s">
        <v>38</v>
      </c>
      <c r="C5" s="9" t="s">
        <v>39</v>
      </c>
      <c r="D5" s="5"/>
      <c r="E5" s="5"/>
      <c r="F5" s="6"/>
      <c r="G5" s="8" t="s">
        <v>40</v>
      </c>
      <c r="H5" s="9" t="s">
        <v>41</v>
      </c>
      <c r="I5" s="5"/>
      <c r="J5" s="5"/>
      <c r="K5" s="6"/>
      <c r="L5" s="8" t="s">
        <v>42</v>
      </c>
      <c r="M5" s="23" t="s">
        <v>106</v>
      </c>
      <c r="O5" s="25"/>
    </row>
    <row r="6" ht="27" customHeight="1" spans="1:15">
      <c r="A6" s="10"/>
      <c r="B6" s="10"/>
      <c r="C6" s="11" t="s">
        <v>43</v>
      </c>
      <c r="D6" s="11" t="s">
        <v>44</v>
      </c>
      <c r="E6" s="11" t="s">
        <v>51</v>
      </c>
      <c r="F6" s="11" t="s">
        <v>45</v>
      </c>
      <c r="G6" s="10"/>
      <c r="H6" s="11" t="s">
        <v>43</v>
      </c>
      <c r="I6" s="11" t="s">
        <v>44</v>
      </c>
      <c r="J6" s="11" t="s">
        <v>51</v>
      </c>
      <c r="K6" s="11" t="s">
        <v>45</v>
      </c>
      <c r="L6" s="10"/>
    </row>
    <row r="7" customHeight="1" spans="1:15">
      <c r="A7" s="12" t="s">
        <v>107</v>
      </c>
      <c r="B7" s="13">
        <v>14020</v>
      </c>
      <c r="C7" s="13">
        <v>3</v>
      </c>
      <c r="D7" s="13">
        <v>1</v>
      </c>
      <c r="E7" s="14">
        <v>2</v>
      </c>
      <c r="F7" s="11">
        <f t="shared" ref="F7:F79" si="0">SUM(C7:E7)</f>
        <v>6</v>
      </c>
      <c r="G7" s="13">
        <v>479</v>
      </c>
      <c r="H7" s="13">
        <v>0</v>
      </c>
      <c r="I7" s="13">
        <v>0</v>
      </c>
      <c r="J7" s="14">
        <v>0</v>
      </c>
      <c r="K7" s="11">
        <f t="shared" ref="K7:K79" si="1">SUM(H7:J7)</f>
        <v>0</v>
      </c>
      <c r="L7" s="13">
        <v>908</v>
      </c>
      <c r="M7" s="13"/>
    </row>
    <row r="8" customHeight="1" spans="1:15">
      <c r="A8" s="12" t="s">
        <v>108</v>
      </c>
      <c r="B8" s="13">
        <v>14022</v>
      </c>
      <c r="C8" s="13">
        <v>2</v>
      </c>
      <c r="D8" s="13">
        <v>0</v>
      </c>
      <c r="E8" s="14">
        <v>0</v>
      </c>
      <c r="F8" s="11">
        <f t="shared" si="0"/>
        <v>2</v>
      </c>
      <c r="G8" s="13">
        <v>101</v>
      </c>
      <c r="H8" s="13">
        <v>7</v>
      </c>
      <c r="I8" s="13">
        <v>0</v>
      </c>
      <c r="J8" s="14">
        <v>4</v>
      </c>
      <c r="K8" s="11">
        <f t="shared" si="1"/>
        <v>11</v>
      </c>
      <c r="L8" s="13">
        <v>30</v>
      </c>
      <c r="M8" s="13"/>
    </row>
    <row r="9" customHeight="1" spans="1:15">
      <c r="A9" s="12" t="s">
        <v>109</v>
      </c>
      <c r="B9" s="13">
        <v>61043</v>
      </c>
      <c r="C9" s="13">
        <v>1</v>
      </c>
      <c r="D9" s="13">
        <v>0</v>
      </c>
      <c r="E9" s="14">
        <v>0</v>
      </c>
      <c r="F9" s="11">
        <f t="shared" si="0"/>
        <v>1</v>
      </c>
      <c r="G9" s="13">
        <v>40</v>
      </c>
      <c r="H9" s="13">
        <v>0</v>
      </c>
      <c r="I9" s="13">
        <v>0</v>
      </c>
      <c r="J9" s="14">
        <v>0</v>
      </c>
      <c r="K9" s="11">
        <f t="shared" si="1"/>
        <v>0</v>
      </c>
      <c r="L9" s="13">
        <v>120</v>
      </c>
      <c r="M9" s="13"/>
    </row>
    <row r="10" customHeight="1" spans="1:15">
      <c r="A10" s="12" t="s">
        <v>110</v>
      </c>
      <c r="B10" s="13">
        <v>14010</v>
      </c>
      <c r="C10" s="13">
        <v>9</v>
      </c>
      <c r="D10" s="13">
        <v>2</v>
      </c>
      <c r="E10" s="14">
        <v>4</v>
      </c>
      <c r="F10" s="11">
        <f t="shared" si="0"/>
        <v>15</v>
      </c>
      <c r="G10" s="13">
        <v>598</v>
      </c>
      <c r="H10" s="13">
        <v>116</v>
      </c>
      <c r="I10" s="13">
        <v>3</v>
      </c>
      <c r="J10" s="14">
        <v>40</v>
      </c>
      <c r="K10" s="11">
        <f t="shared" si="1"/>
        <v>159</v>
      </c>
      <c r="L10" s="13">
        <v>303</v>
      </c>
      <c r="M10" s="13"/>
    </row>
    <row r="11" customHeight="1" spans="1:15">
      <c r="A11" s="12" t="s">
        <v>111</v>
      </c>
      <c r="B11" s="13">
        <v>14009</v>
      </c>
      <c r="C11" s="13">
        <v>1</v>
      </c>
      <c r="D11" s="13">
        <v>0</v>
      </c>
      <c r="E11" s="14">
        <v>0</v>
      </c>
      <c r="F11" s="11">
        <f t="shared" si="0"/>
        <v>1</v>
      </c>
      <c r="G11" s="13">
        <v>464</v>
      </c>
      <c r="H11" s="13">
        <v>0</v>
      </c>
      <c r="I11" s="13">
        <v>0</v>
      </c>
      <c r="J11" s="14">
        <v>0</v>
      </c>
      <c r="K11" s="11">
        <f t="shared" si="1"/>
        <v>0</v>
      </c>
      <c r="L11" s="13">
        <v>883</v>
      </c>
      <c r="M11" s="13"/>
    </row>
    <row r="12" customHeight="1" spans="1:15">
      <c r="A12" s="12" t="s">
        <v>112</v>
      </c>
      <c r="B12" s="13">
        <v>61053</v>
      </c>
      <c r="C12" s="13">
        <v>3</v>
      </c>
      <c r="D12" s="13">
        <v>1</v>
      </c>
      <c r="E12" s="14">
        <v>1</v>
      </c>
      <c r="F12" s="11">
        <f t="shared" si="0"/>
        <v>5</v>
      </c>
      <c r="G12" s="13">
        <v>546</v>
      </c>
      <c r="H12" s="13">
        <v>2</v>
      </c>
      <c r="I12" s="13">
        <v>0</v>
      </c>
      <c r="J12" s="14">
        <v>0</v>
      </c>
      <c r="K12" s="11">
        <f t="shared" si="1"/>
        <v>2</v>
      </c>
      <c r="L12" s="13">
        <v>244</v>
      </c>
      <c r="M12" s="13"/>
    </row>
    <row r="13" customHeight="1" spans="1:15">
      <c r="A13" s="12" t="s">
        <v>113</v>
      </c>
      <c r="B13" s="13">
        <v>14007</v>
      </c>
      <c r="C13" s="13">
        <v>1</v>
      </c>
      <c r="D13" s="13">
        <v>0</v>
      </c>
      <c r="E13" s="14">
        <v>0</v>
      </c>
      <c r="F13" s="11">
        <f t="shared" si="0"/>
        <v>1</v>
      </c>
      <c r="G13" s="13">
        <v>136</v>
      </c>
      <c r="H13" s="13">
        <v>0</v>
      </c>
      <c r="I13" s="13">
        <v>0</v>
      </c>
      <c r="J13" s="14">
        <v>0</v>
      </c>
      <c r="K13" s="11">
        <f t="shared" si="1"/>
        <v>0</v>
      </c>
      <c r="L13" s="13">
        <v>79</v>
      </c>
      <c r="M13" s="13"/>
    </row>
    <row r="14" customHeight="1" spans="1:15">
      <c r="A14" s="12" t="s">
        <v>114</v>
      </c>
      <c r="B14" s="13">
        <v>14008</v>
      </c>
      <c r="C14" s="13">
        <v>1</v>
      </c>
      <c r="D14" s="13">
        <v>0</v>
      </c>
      <c r="E14" s="14">
        <v>0</v>
      </c>
      <c r="F14" s="11">
        <f t="shared" si="0"/>
        <v>1</v>
      </c>
      <c r="G14" s="13">
        <v>10</v>
      </c>
      <c r="H14" s="13">
        <v>0</v>
      </c>
      <c r="I14" s="13">
        <v>0</v>
      </c>
      <c r="J14" s="14">
        <v>0</v>
      </c>
      <c r="K14" s="11">
        <f t="shared" si="1"/>
        <v>0</v>
      </c>
      <c r="L14" s="13">
        <v>3</v>
      </c>
      <c r="M14" s="13"/>
    </row>
    <row r="15" customHeight="1" spans="1:15">
      <c r="A15" s="12" t="s">
        <v>115</v>
      </c>
      <c r="B15" s="13">
        <v>14015</v>
      </c>
      <c r="C15" s="13">
        <v>1</v>
      </c>
      <c r="D15" s="13">
        <v>0</v>
      </c>
      <c r="E15" s="14">
        <v>0</v>
      </c>
      <c r="F15" s="11">
        <f t="shared" si="0"/>
        <v>1</v>
      </c>
      <c r="G15" s="13">
        <v>8</v>
      </c>
      <c r="H15" s="13">
        <v>0</v>
      </c>
      <c r="I15" s="13">
        <v>0</v>
      </c>
      <c r="J15" s="14">
        <v>0</v>
      </c>
      <c r="K15" s="11">
        <f t="shared" si="1"/>
        <v>0</v>
      </c>
      <c r="L15" s="13">
        <v>3</v>
      </c>
      <c r="M15" s="13"/>
    </row>
    <row r="16" customHeight="1" spans="1:15">
      <c r="A16" s="12" t="s">
        <v>116</v>
      </c>
      <c r="B16" s="13">
        <v>14011</v>
      </c>
      <c r="C16" s="13">
        <v>1</v>
      </c>
      <c r="D16" s="13">
        <v>0</v>
      </c>
      <c r="E16" s="14">
        <v>0</v>
      </c>
      <c r="F16" s="11">
        <f t="shared" si="0"/>
        <v>1</v>
      </c>
      <c r="G16" s="13">
        <v>20</v>
      </c>
      <c r="H16" s="13">
        <v>0</v>
      </c>
      <c r="I16" s="13">
        <v>0</v>
      </c>
      <c r="J16" s="14">
        <v>0</v>
      </c>
      <c r="K16" s="11">
        <f t="shared" si="1"/>
        <v>0</v>
      </c>
      <c r="L16" s="13">
        <v>9</v>
      </c>
      <c r="M16" s="13"/>
    </row>
    <row r="17" customHeight="1" spans="1:13">
      <c r="A17" s="12" t="s">
        <v>117</v>
      </c>
      <c r="B17" s="13">
        <v>14014</v>
      </c>
      <c r="C17" s="13">
        <v>1</v>
      </c>
      <c r="D17" s="13">
        <v>0</v>
      </c>
      <c r="E17" s="14">
        <v>0</v>
      </c>
      <c r="F17" s="11">
        <f t="shared" si="0"/>
        <v>1</v>
      </c>
      <c r="G17" s="13">
        <v>43</v>
      </c>
      <c r="H17" s="13">
        <v>0</v>
      </c>
      <c r="I17" s="13">
        <v>0</v>
      </c>
      <c r="J17" s="14">
        <v>0</v>
      </c>
      <c r="K17" s="11">
        <f t="shared" si="1"/>
        <v>0</v>
      </c>
      <c r="L17" s="13">
        <v>7</v>
      </c>
      <c r="M17" s="13"/>
    </row>
    <row r="18" customHeight="1" spans="1:13">
      <c r="A18" s="12" t="s">
        <v>118</v>
      </c>
      <c r="B18" s="13">
        <v>61041</v>
      </c>
      <c r="C18" s="13">
        <v>2</v>
      </c>
      <c r="D18" s="13">
        <v>0</v>
      </c>
      <c r="E18" s="14">
        <v>1</v>
      </c>
      <c r="F18" s="11">
        <f t="shared" si="0"/>
        <v>3</v>
      </c>
      <c r="G18" s="13">
        <v>147</v>
      </c>
      <c r="H18" s="13">
        <v>0</v>
      </c>
      <c r="I18" s="13">
        <v>0</v>
      </c>
      <c r="J18" s="14">
        <v>0</v>
      </c>
      <c r="K18" s="11">
        <f t="shared" si="1"/>
        <v>0</v>
      </c>
      <c r="L18" s="13">
        <v>36</v>
      </c>
      <c r="M18" s="13"/>
    </row>
    <row r="19" customHeight="1" spans="1:13">
      <c r="A19" s="12" t="s">
        <v>119</v>
      </c>
      <c r="B19" s="13">
        <v>16004</v>
      </c>
      <c r="C19" s="13">
        <v>2</v>
      </c>
      <c r="D19" s="13">
        <v>0</v>
      </c>
      <c r="E19" s="14">
        <v>1</v>
      </c>
      <c r="F19" s="11">
        <f t="shared" si="0"/>
        <v>3</v>
      </c>
      <c r="G19" s="13">
        <v>172</v>
      </c>
      <c r="H19" s="13">
        <v>36</v>
      </c>
      <c r="I19" s="13">
        <v>5</v>
      </c>
      <c r="J19" s="14">
        <v>17</v>
      </c>
      <c r="K19" s="11">
        <f t="shared" si="1"/>
        <v>58</v>
      </c>
      <c r="L19" s="13">
        <v>160</v>
      </c>
      <c r="M19" s="13"/>
    </row>
    <row r="20" customHeight="1" spans="1:13">
      <c r="A20" s="12" t="s">
        <v>120</v>
      </c>
      <c r="B20" s="13">
        <v>15007</v>
      </c>
      <c r="C20" s="13">
        <v>6</v>
      </c>
      <c r="D20" s="13">
        <v>1</v>
      </c>
      <c r="E20" s="14">
        <v>3</v>
      </c>
      <c r="F20" s="11">
        <f t="shared" si="0"/>
        <v>10</v>
      </c>
      <c r="G20" s="13">
        <v>738</v>
      </c>
      <c r="H20" s="13">
        <v>94</v>
      </c>
      <c r="I20" s="13">
        <v>13</v>
      </c>
      <c r="J20" s="14">
        <v>47</v>
      </c>
      <c r="K20" s="11">
        <f t="shared" si="1"/>
        <v>154</v>
      </c>
      <c r="L20" s="13">
        <v>335</v>
      </c>
      <c r="M20" s="13"/>
    </row>
    <row r="21" customHeight="1" collapsed="1" spans="1:13">
      <c r="A21" s="12" t="s">
        <v>121</v>
      </c>
      <c r="B21" s="13"/>
      <c r="C21" s="13">
        <f t="shared" ref="C21:E21" si="2">SUM(C22:C23)</f>
        <v>2</v>
      </c>
      <c r="D21" s="13">
        <f t="shared" si="2"/>
        <v>0</v>
      </c>
      <c r="E21" s="14">
        <f t="shared" si="2"/>
        <v>0</v>
      </c>
      <c r="F21" s="11">
        <f t="shared" si="0"/>
        <v>2</v>
      </c>
      <c r="G21" s="13">
        <f>SUM(G22:G23)</f>
        <v>33</v>
      </c>
      <c r="H21" s="13">
        <v>0</v>
      </c>
      <c r="I21" s="13">
        <f t="shared" ref="I21:J21" si="3">SUM(I22:I23)</f>
        <v>0</v>
      </c>
      <c r="J21" s="13">
        <f t="shared" si="3"/>
        <v>0</v>
      </c>
      <c r="K21" s="11">
        <f t="shared" si="1"/>
        <v>0</v>
      </c>
      <c r="L21" s="28">
        <v>127</v>
      </c>
      <c r="M21" s="13"/>
    </row>
    <row r="22" hidden="1" customHeight="1" outlineLevel="1" spans="1:13">
      <c r="A22" s="12" t="s">
        <v>122</v>
      </c>
      <c r="B22" s="13"/>
      <c r="C22" s="13">
        <v>1</v>
      </c>
      <c r="D22" s="13">
        <v>0</v>
      </c>
      <c r="E22" s="14">
        <v>0</v>
      </c>
      <c r="F22" s="11">
        <f t="shared" si="0"/>
        <v>1</v>
      </c>
      <c r="G22" s="13">
        <v>18</v>
      </c>
      <c r="H22" s="13">
        <v>0</v>
      </c>
      <c r="I22" s="13">
        <v>0</v>
      </c>
      <c r="J22" s="14">
        <v>0</v>
      </c>
      <c r="K22" s="11">
        <f t="shared" si="1"/>
        <v>0</v>
      </c>
      <c r="L22" s="29"/>
      <c r="M22" s="13"/>
    </row>
    <row r="23" hidden="1" customHeight="1" outlineLevel="1" spans="1:13">
      <c r="A23" s="12" t="s">
        <v>123</v>
      </c>
      <c r="B23" s="13"/>
      <c r="C23" s="13">
        <v>1</v>
      </c>
      <c r="D23" s="13">
        <v>0</v>
      </c>
      <c r="E23" s="14">
        <v>0</v>
      </c>
      <c r="F23" s="11">
        <f t="shared" si="0"/>
        <v>1</v>
      </c>
      <c r="G23" s="13">
        <v>15</v>
      </c>
      <c r="H23" s="13">
        <v>0</v>
      </c>
      <c r="I23" s="13">
        <v>0</v>
      </c>
      <c r="J23" s="14">
        <v>0</v>
      </c>
      <c r="K23" s="11">
        <f t="shared" si="1"/>
        <v>0</v>
      </c>
      <c r="L23" s="10"/>
      <c r="M23" s="13"/>
    </row>
    <row r="24" customHeight="1" collapsed="1" spans="1:13">
      <c r="A24" s="12" t="s">
        <v>124</v>
      </c>
      <c r="B24" s="28">
        <v>61045</v>
      </c>
      <c r="C24" s="13">
        <f t="shared" ref="C24:E24" si="4">SUM(C25:C26)</f>
        <v>3</v>
      </c>
      <c r="D24" s="13">
        <f t="shared" si="4"/>
        <v>0</v>
      </c>
      <c r="E24" s="14">
        <f t="shared" si="4"/>
        <v>1</v>
      </c>
      <c r="F24" s="11">
        <f t="shared" si="0"/>
        <v>4</v>
      </c>
      <c r="G24" s="13">
        <f t="shared" ref="G24:J24" si="5">SUM(G25:G26)</f>
        <v>743</v>
      </c>
      <c r="H24" s="13">
        <f t="shared" si="5"/>
        <v>7</v>
      </c>
      <c r="I24" s="13">
        <f t="shared" si="5"/>
        <v>1</v>
      </c>
      <c r="J24" s="13">
        <f t="shared" si="5"/>
        <v>3</v>
      </c>
      <c r="K24" s="11">
        <f t="shared" si="1"/>
        <v>11</v>
      </c>
      <c r="L24" s="28">
        <v>523</v>
      </c>
      <c r="M24" s="13"/>
    </row>
    <row r="25" hidden="1" customHeight="1" outlineLevel="1" spans="1:13">
      <c r="A25" s="12" t="s">
        <v>125</v>
      </c>
      <c r="B25" s="29"/>
      <c r="C25" s="13">
        <v>2</v>
      </c>
      <c r="D25" s="13">
        <v>0</v>
      </c>
      <c r="E25" s="14">
        <v>1</v>
      </c>
      <c r="F25" s="11">
        <f t="shared" si="0"/>
        <v>3</v>
      </c>
      <c r="G25" s="13">
        <v>681</v>
      </c>
      <c r="H25" s="13">
        <v>3</v>
      </c>
      <c r="I25" s="13">
        <v>0</v>
      </c>
      <c r="J25" s="14">
        <v>1</v>
      </c>
      <c r="K25" s="11">
        <f t="shared" si="1"/>
        <v>4</v>
      </c>
      <c r="L25" s="29"/>
      <c r="M25" s="13"/>
    </row>
    <row r="26" hidden="1" customHeight="1" outlineLevel="1" spans="1:13">
      <c r="A26" s="12" t="s">
        <v>126</v>
      </c>
      <c r="B26" s="10"/>
      <c r="C26" s="13">
        <v>1</v>
      </c>
      <c r="D26" s="13">
        <v>0</v>
      </c>
      <c r="E26" s="14">
        <v>0</v>
      </c>
      <c r="F26" s="11">
        <f t="shared" si="0"/>
        <v>1</v>
      </c>
      <c r="G26" s="13">
        <v>62</v>
      </c>
      <c r="H26" s="13">
        <v>4</v>
      </c>
      <c r="I26" s="13">
        <v>1</v>
      </c>
      <c r="J26" s="14">
        <v>2</v>
      </c>
      <c r="K26" s="11">
        <f t="shared" si="1"/>
        <v>7</v>
      </c>
      <c r="L26" s="10"/>
      <c r="M26" s="13"/>
    </row>
    <row r="27" customHeight="1" spans="1:13">
      <c r="A27" s="12" t="s">
        <v>127</v>
      </c>
      <c r="B27" s="13">
        <v>15003</v>
      </c>
      <c r="C27" s="13">
        <v>1</v>
      </c>
      <c r="D27" s="13">
        <v>0</v>
      </c>
      <c r="E27" s="14">
        <v>0</v>
      </c>
      <c r="F27" s="11">
        <f t="shared" si="0"/>
        <v>1</v>
      </c>
      <c r="G27" s="13">
        <v>47</v>
      </c>
      <c r="H27" s="13">
        <v>8</v>
      </c>
      <c r="I27" s="13">
        <v>2</v>
      </c>
      <c r="J27" s="14">
        <v>5</v>
      </c>
      <c r="K27" s="11">
        <f t="shared" si="1"/>
        <v>15</v>
      </c>
      <c r="L27" s="13">
        <v>104</v>
      </c>
      <c r="M27" s="13"/>
    </row>
    <row r="28" customHeight="1" spans="1:13">
      <c r="A28" s="12" t="s">
        <v>128</v>
      </c>
      <c r="B28" s="13">
        <v>61046</v>
      </c>
      <c r="C28" s="13">
        <v>2</v>
      </c>
      <c r="D28" s="13">
        <v>0</v>
      </c>
      <c r="E28" s="14">
        <v>1</v>
      </c>
      <c r="F28" s="11">
        <f t="shared" si="0"/>
        <v>3</v>
      </c>
      <c r="G28" s="13">
        <v>158</v>
      </c>
      <c r="H28" s="13">
        <v>18</v>
      </c>
      <c r="I28" s="13">
        <v>3</v>
      </c>
      <c r="J28" s="14">
        <v>8</v>
      </c>
      <c r="K28" s="11">
        <f t="shared" si="1"/>
        <v>29</v>
      </c>
      <c r="L28" s="13">
        <v>36</v>
      </c>
      <c r="M28" s="13"/>
    </row>
    <row r="29" customHeight="1" spans="1:13">
      <c r="A29" s="12" t="s">
        <v>129</v>
      </c>
      <c r="B29" s="13">
        <v>61047</v>
      </c>
      <c r="C29" s="13">
        <v>2</v>
      </c>
      <c r="D29" s="13">
        <v>0</v>
      </c>
      <c r="E29" s="14">
        <v>1</v>
      </c>
      <c r="F29" s="11">
        <f t="shared" si="0"/>
        <v>3</v>
      </c>
      <c r="G29" s="13">
        <v>163</v>
      </c>
      <c r="H29" s="13">
        <v>0</v>
      </c>
      <c r="I29" s="13">
        <v>0</v>
      </c>
      <c r="J29" s="14">
        <v>0</v>
      </c>
      <c r="K29" s="11">
        <f t="shared" si="1"/>
        <v>0</v>
      </c>
      <c r="L29" s="13">
        <v>8</v>
      </c>
      <c r="M29" s="13"/>
    </row>
    <row r="30" customHeight="1" spans="1:13">
      <c r="A30" s="12" t="s">
        <v>130</v>
      </c>
      <c r="B30" s="13">
        <v>15014</v>
      </c>
      <c r="C30" s="13">
        <v>1</v>
      </c>
      <c r="D30" s="13">
        <v>0</v>
      </c>
      <c r="E30" s="14">
        <v>0</v>
      </c>
      <c r="F30" s="11">
        <f t="shared" si="0"/>
        <v>1</v>
      </c>
      <c r="G30" s="13">
        <v>45</v>
      </c>
      <c r="H30" s="13">
        <v>0</v>
      </c>
      <c r="I30" s="13">
        <v>0</v>
      </c>
      <c r="J30" s="14">
        <v>0</v>
      </c>
      <c r="K30" s="11">
        <f t="shared" si="1"/>
        <v>0</v>
      </c>
      <c r="L30" s="13">
        <v>24</v>
      </c>
      <c r="M30" s="13"/>
    </row>
    <row r="31" customHeight="1" collapsed="1" spans="1:13">
      <c r="A31" s="12" t="s">
        <v>131</v>
      </c>
      <c r="B31" s="28">
        <v>15004</v>
      </c>
      <c r="C31" s="13">
        <f t="shared" ref="C31:E31" si="6">SUM(C32:C33)</f>
        <v>2</v>
      </c>
      <c r="D31" s="13">
        <f t="shared" si="6"/>
        <v>0</v>
      </c>
      <c r="E31" s="14">
        <f t="shared" si="6"/>
        <v>0</v>
      </c>
      <c r="F31" s="11">
        <f t="shared" si="0"/>
        <v>2</v>
      </c>
      <c r="G31" s="13">
        <f t="shared" ref="G31:J31" si="7">SUM(G32:G33)</f>
        <v>83</v>
      </c>
      <c r="H31" s="13">
        <f t="shared" si="7"/>
        <v>9</v>
      </c>
      <c r="I31" s="13">
        <f t="shared" si="7"/>
        <v>0</v>
      </c>
      <c r="J31" s="13">
        <f t="shared" si="7"/>
        <v>0</v>
      </c>
      <c r="K31" s="11">
        <f t="shared" si="1"/>
        <v>9</v>
      </c>
      <c r="L31" s="28">
        <v>34</v>
      </c>
      <c r="M31" s="13"/>
    </row>
    <row r="32" hidden="1" customHeight="1" outlineLevel="1" spans="1:13">
      <c r="A32" s="12" t="s">
        <v>132</v>
      </c>
      <c r="B32" s="29"/>
      <c r="C32" s="13">
        <v>1</v>
      </c>
      <c r="D32" s="13">
        <v>0</v>
      </c>
      <c r="E32" s="14">
        <v>0</v>
      </c>
      <c r="F32" s="11">
        <f t="shared" si="0"/>
        <v>1</v>
      </c>
      <c r="G32" s="13">
        <v>46</v>
      </c>
      <c r="H32" s="13">
        <v>0</v>
      </c>
      <c r="I32" s="13">
        <v>0</v>
      </c>
      <c r="J32" s="14">
        <v>0</v>
      </c>
      <c r="K32" s="11">
        <f t="shared" si="1"/>
        <v>0</v>
      </c>
      <c r="L32" s="29"/>
      <c r="M32" s="13"/>
    </row>
    <row r="33" hidden="1" customHeight="1" outlineLevel="1" spans="1:13">
      <c r="A33" s="12" t="s">
        <v>133</v>
      </c>
      <c r="B33" s="10"/>
      <c r="C33" s="13">
        <v>1</v>
      </c>
      <c r="D33" s="13">
        <v>0</v>
      </c>
      <c r="E33" s="14">
        <v>0</v>
      </c>
      <c r="F33" s="11">
        <f t="shared" si="0"/>
        <v>1</v>
      </c>
      <c r="G33" s="13">
        <v>37</v>
      </c>
      <c r="H33" s="13">
        <v>9</v>
      </c>
      <c r="I33" s="13">
        <v>0</v>
      </c>
      <c r="J33" s="14">
        <v>0</v>
      </c>
      <c r="K33" s="11">
        <f t="shared" si="1"/>
        <v>9</v>
      </c>
      <c r="L33" s="10"/>
      <c r="M33" s="13"/>
    </row>
    <row r="34" customHeight="1" spans="1:13">
      <c r="A34" s="12" t="s">
        <v>134</v>
      </c>
      <c r="B34" s="13">
        <v>61048</v>
      </c>
      <c r="C34" s="13">
        <v>2</v>
      </c>
      <c r="D34" s="13">
        <v>0</v>
      </c>
      <c r="E34" s="14">
        <v>0</v>
      </c>
      <c r="F34" s="11">
        <f t="shared" si="0"/>
        <v>2</v>
      </c>
      <c r="G34" s="13">
        <v>79</v>
      </c>
      <c r="H34" s="13">
        <v>0</v>
      </c>
      <c r="I34" s="13">
        <v>0</v>
      </c>
      <c r="J34" s="14">
        <v>0</v>
      </c>
      <c r="K34" s="11">
        <f t="shared" si="1"/>
        <v>0</v>
      </c>
      <c r="L34" s="13">
        <v>13</v>
      </c>
      <c r="M34" s="13"/>
    </row>
    <row r="35" customHeight="1" collapsed="1" spans="1:13">
      <c r="A35" s="12" t="s">
        <v>135</v>
      </c>
      <c r="B35" s="13">
        <v>15005</v>
      </c>
      <c r="C35" s="13">
        <f t="shared" ref="C35:E35" si="8">SUM(C36:C67)</f>
        <v>73</v>
      </c>
      <c r="D35" s="13">
        <f t="shared" si="8"/>
        <v>9</v>
      </c>
      <c r="E35" s="14">
        <f t="shared" si="8"/>
        <v>24</v>
      </c>
      <c r="F35" s="11">
        <f t="shared" si="0"/>
        <v>106</v>
      </c>
      <c r="G35" s="13">
        <f t="shared" ref="G35:J35" si="9">SUM(G36:G67)</f>
        <v>1455</v>
      </c>
      <c r="H35" s="13">
        <f t="shared" si="9"/>
        <v>296</v>
      </c>
      <c r="I35" s="13">
        <f t="shared" si="9"/>
        <v>2</v>
      </c>
      <c r="J35" s="13">
        <f t="shared" si="9"/>
        <v>22</v>
      </c>
      <c r="K35" s="11">
        <f t="shared" si="1"/>
        <v>320</v>
      </c>
      <c r="L35" s="28">
        <v>1155</v>
      </c>
      <c r="M35" s="13"/>
    </row>
    <row r="36" hidden="1" customHeight="1" outlineLevel="1" spans="1:13">
      <c r="A36" s="12" t="s">
        <v>136</v>
      </c>
      <c r="B36" s="13"/>
      <c r="C36" s="13">
        <v>1</v>
      </c>
      <c r="D36" s="13">
        <v>0</v>
      </c>
      <c r="E36" s="14">
        <v>0</v>
      </c>
      <c r="F36" s="11">
        <f t="shared" si="0"/>
        <v>1</v>
      </c>
      <c r="G36" s="13">
        <v>5</v>
      </c>
      <c r="H36" s="13">
        <v>1</v>
      </c>
      <c r="I36" s="13">
        <v>0</v>
      </c>
      <c r="J36" s="14">
        <v>0</v>
      </c>
      <c r="K36" s="11">
        <f t="shared" si="1"/>
        <v>1</v>
      </c>
      <c r="L36" s="29"/>
      <c r="M36" s="13"/>
    </row>
    <row r="37" hidden="1" customHeight="1" outlineLevel="1" spans="1:13">
      <c r="A37" s="12" t="s">
        <v>137</v>
      </c>
      <c r="B37" s="13"/>
      <c r="C37" s="13">
        <v>1</v>
      </c>
      <c r="D37" s="13">
        <v>0</v>
      </c>
      <c r="E37" s="14">
        <v>0</v>
      </c>
      <c r="F37" s="11">
        <f t="shared" si="0"/>
        <v>1</v>
      </c>
      <c r="G37" s="13">
        <v>5</v>
      </c>
      <c r="H37" s="13">
        <v>0</v>
      </c>
      <c r="I37" s="13">
        <v>0</v>
      </c>
      <c r="J37" s="14">
        <v>0</v>
      </c>
      <c r="K37" s="11">
        <f t="shared" si="1"/>
        <v>0</v>
      </c>
      <c r="L37" s="29"/>
      <c r="M37" s="13"/>
    </row>
    <row r="38" hidden="1" customHeight="1" outlineLevel="1" spans="1:13">
      <c r="A38" s="12" t="s">
        <v>138</v>
      </c>
      <c r="B38" s="13"/>
      <c r="C38" s="13">
        <v>2</v>
      </c>
      <c r="D38" s="13">
        <v>0</v>
      </c>
      <c r="E38" s="14">
        <v>1</v>
      </c>
      <c r="F38" s="11">
        <f t="shared" si="0"/>
        <v>3</v>
      </c>
      <c r="G38" s="13">
        <v>108</v>
      </c>
      <c r="H38" s="13">
        <v>4</v>
      </c>
      <c r="I38" s="13">
        <v>0</v>
      </c>
      <c r="J38" s="14">
        <v>2</v>
      </c>
      <c r="K38" s="11">
        <f t="shared" si="1"/>
        <v>6</v>
      </c>
      <c r="L38" s="29"/>
      <c r="M38" s="13"/>
    </row>
    <row r="39" hidden="1" customHeight="1" outlineLevel="1" spans="1:13">
      <c r="A39" s="12" t="s">
        <v>139</v>
      </c>
      <c r="B39" s="13"/>
      <c r="C39" s="13">
        <v>1</v>
      </c>
      <c r="D39" s="13">
        <v>0</v>
      </c>
      <c r="E39" s="14">
        <v>0</v>
      </c>
      <c r="F39" s="11">
        <f t="shared" si="0"/>
        <v>1</v>
      </c>
      <c r="G39" s="13">
        <v>24</v>
      </c>
      <c r="H39" s="13">
        <v>5</v>
      </c>
      <c r="I39" s="13">
        <v>0</v>
      </c>
      <c r="J39" s="14">
        <v>0</v>
      </c>
      <c r="K39" s="11">
        <f t="shared" si="1"/>
        <v>5</v>
      </c>
      <c r="L39" s="29"/>
      <c r="M39" s="13"/>
    </row>
    <row r="40" hidden="1" customHeight="1" outlineLevel="1" spans="1:13">
      <c r="A40" s="12" t="s">
        <v>140</v>
      </c>
      <c r="B40" s="13"/>
      <c r="C40" s="13">
        <v>2</v>
      </c>
      <c r="D40" s="13">
        <v>0</v>
      </c>
      <c r="E40" s="14">
        <v>0</v>
      </c>
      <c r="F40" s="11">
        <f t="shared" si="0"/>
        <v>2</v>
      </c>
      <c r="G40" s="13">
        <v>71</v>
      </c>
      <c r="H40" s="13">
        <v>0</v>
      </c>
      <c r="I40" s="13">
        <v>0</v>
      </c>
      <c r="J40" s="14">
        <v>0</v>
      </c>
      <c r="K40" s="11">
        <f t="shared" si="1"/>
        <v>0</v>
      </c>
      <c r="L40" s="29"/>
      <c r="M40" s="13"/>
    </row>
    <row r="41" hidden="1" customHeight="1" outlineLevel="1" spans="1:13">
      <c r="A41" s="12" t="s">
        <v>141</v>
      </c>
      <c r="B41" s="13"/>
      <c r="C41" s="13">
        <v>1</v>
      </c>
      <c r="D41" s="13">
        <v>0</v>
      </c>
      <c r="E41" s="14">
        <v>0</v>
      </c>
      <c r="F41" s="11">
        <f t="shared" si="0"/>
        <v>1</v>
      </c>
      <c r="G41" s="13">
        <v>9</v>
      </c>
      <c r="H41" s="13">
        <v>3</v>
      </c>
      <c r="I41" s="13">
        <v>0</v>
      </c>
      <c r="J41" s="14">
        <v>0</v>
      </c>
      <c r="K41" s="11">
        <f t="shared" si="1"/>
        <v>3</v>
      </c>
      <c r="L41" s="29"/>
      <c r="M41" s="13"/>
    </row>
    <row r="42" hidden="1" customHeight="1" outlineLevel="1" spans="1:13">
      <c r="A42" s="12" t="s">
        <v>142</v>
      </c>
      <c r="B42" s="13"/>
      <c r="C42" s="13">
        <v>1</v>
      </c>
      <c r="D42" s="13">
        <v>0</v>
      </c>
      <c r="E42" s="14">
        <v>0</v>
      </c>
      <c r="F42" s="11">
        <f t="shared" si="0"/>
        <v>1</v>
      </c>
      <c r="G42" s="13">
        <v>13</v>
      </c>
      <c r="H42" s="13">
        <v>0</v>
      </c>
      <c r="I42" s="13">
        <v>0</v>
      </c>
      <c r="J42" s="14">
        <v>0</v>
      </c>
      <c r="K42" s="11">
        <f t="shared" si="1"/>
        <v>0</v>
      </c>
      <c r="L42" s="29"/>
      <c r="M42" s="13"/>
    </row>
    <row r="43" hidden="1" customHeight="1" outlineLevel="1" spans="1:13">
      <c r="A43" s="12" t="s">
        <v>143</v>
      </c>
      <c r="B43" s="13"/>
      <c r="C43" s="13">
        <v>6</v>
      </c>
      <c r="D43" s="13">
        <v>1</v>
      </c>
      <c r="E43" s="14">
        <v>3</v>
      </c>
      <c r="F43" s="11">
        <f t="shared" si="0"/>
        <v>10</v>
      </c>
      <c r="G43" s="13">
        <v>230</v>
      </c>
      <c r="H43" s="13">
        <v>109</v>
      </c>
      <c r="I43" s="13">
        <v>2</v>
      </c>
      <c r="J43" s="14">
        <v>5</v>
      </c>
      <c r="K43" s="11">
        <f t="shared" si="1"/>
        <v>116</v>
      </c>
      <c r="L43" s="29"/>
      <c r="M43" s="13"/>
    </row>
    <row r="44" hidden="1" customHeight="1" outlineLevel="1" spans="1:13">
      <c r="A44" s="12" t="s">
        <v>144</v>
      </c>
      <c r="B44" s="13"/>
      <c r="C44" s="13">
        <v>1</v>
      </c>
      <c r="D44" s="13">
        <v>0</v>
      </c>
      <c r="E44" s="14">
        <v>0</v>
      </c>
      <c r="F44" s="11">
        <f t="shared" si="0"/>
        <v>1</v>
      </c>
      <c r="G44" s="13">
        <v>41</v>
      </c>
      <c r="H44" s="13">
        <v>0</v>
      </c>
      <c r="I44" s="13">
        <v>0</v>
      </c>
      <c r="J44" s="14">
        <v>0</v>
      </c>
      <c r="K44" s="11">
        <f t="shared" si="1"/>
        <v>0</v>
      </c>
      <c r="L44" s="29"/>
      <c r="M44" s="13"/>
    </row>
    <row r="45" hidden="1" customHeight="1" outlineLevel="1" spans="1:13">
      <c r="A45" s="12" t="s">
        <v>145</v>
      </c>
      <c r="B45" s="13"/>
      <c r="C45" s="13">
        <v>1</v>
      </c>
      <c r="D45" s="13">
        <v>0</v>
      </c>
      <c r="E45" s="14">
        <v>0</v>
      </c>
      <c r="F45" s="11">
        <f t="shared" si="0"/>
        <v>1</v>
      </c>
      <c r="G45" s="13">
        <v>5</v>
      </c>
      <c r="H45" s="13">
        <v>0</v>
      </c>
      <c r="I45" s="13">
        <v>0</v>
      </c>
      <c r="J45" s="14">
        <v>0</v>
      </c>
      <c r="K45" s="11">
        <f t="shared" si="1"/>
        <v>0</v>
      </c>
      <c r="L45" s="29"/>
      <c r="M45" s="13"/>
    </row>
    <row r="46" hidden="1" customHeight="1" outlineLevel="1" spans="1:13">
      <c r="A46" s="12" t="s">
        <v>146</v>
      </c>
      <c r="B46" s="13"/>
      <c r="C46" s="13">
        <v>2</v>
      </c>
      <c r="D46" s="13">
        <v>0</v>
      </c>
      <c r="E46" s="14">
        <v>1</v>
      </c>
      <c r="F46" s="11">
        <f t="shared" si="0"/>
        <v>3</v>
      </c>
      <c r="G46" s="13">
        <v>42</v>
      </c>
      <c r="H46" s="13">
        <v>0</v>
      </c>
      <c r="I46" s="13">
        <v>0</v>
      </c>
      <c r="J46" s="14">
        <v>0</v>
      </c>
      <c r="K46" s="11">
        <f t="shared" si="1"/>
        <v>0</v>
      </c>
      <c r="L46" s="29"/>
      <c r="M46" s="13"/>
    </row>
    <row r="47" hidden="1" customHeight="1" outlineLevel="1" spans="1:13">
      <c r="A47" s="12" t="s">
        <v>147</v>
      </c>
      <c r="B47" s="13"/>
      <c r="C47" s="13">
        <v>1</v>
      </c>
      <c r="D47" s="13">
        <v>0</v>
      </c>
      <c r="E47" s="14">
        <v>0</v>
      </c>
      <c r="F47" s="11">
        <f t="shared" si="0"/>
        <v>1</v>
      </c>
      <c r="G47" s="13">
        <v>3</v>
      </c>
      <c r="H47" s="13">
        <v>0</v>
      </c>
      <c r="I47" s="13">
        <v>0</v>
      </c>
      <c r="J47" s="14">
        <v>0</v>
      </c>
      <c r="K47" s="11">
        <f t="shared" si="1"/>
        <v>0</v>
      </c>
      <c r="L47" s="29"/>
      <c r="M47" s="13"/>
    </row>
    <row r="48" hidden="1" customHeight="1" outlineLevel="1" spans="1:13">
      <c r="A48" s="12" t="s">
        <v>148</v>
      </c>
      <c r="B48" s="13"/>
      <c r="C48" s="13">
        <v>1</v>
      </c>
      <c r="D48" s="13">
        <v>0</v>
      </c>
      <c r="E48" s="14">
        <v>0</v>
      </c>
      <c r="F48" s="11">
        <f t="shared" si="0"/>
        <v>1</v>
      </c>
      <c r="G48" s="13">
        <v>9</v>
      </c>
      <c r="H48" s="13">
        <v>4</v>
      </c>
      <c r="I48" s="13">
        <v>0</v>
      </c>
      <c r="J48" s="14">
        <v>0</v>
      </c>
      <c r="K48" s="11">
        <f t="shared" si="1"/>
        <v>4</v>
      </c>
      <c r="L48" s="29"/>
      <c r="M48" s="13"/>
    </row>
    <row r="49" hidden="1" customHeight="1" outlineLevel="1" spans="1:13">
      <c r="A49" s="12" t="s">
        <v>149</v>
      </c>
      <c r="B49" s="13"/>
      <c r="C49" s="13">
        <v>2</v>
      </c>
      <c r="D49" s="13">
        <v>0</v>
      </c>
      <c r="E49" s="14">
        <v>1</v>
      </c>
      <c r="F49" s="11">
        <f t="shared" si="0"/>
        <v>3</v>
      </c>
      <c r="G49" s="13">
        <v>30</v>
      </c>
      <c r="H49" s="13">
        <v>0</v>
      </c>
      <c r="I49" s="13">
        <v>0</v>
      </c>
      <c r="J49" s="14">
        <v>0</v>
      </c>
      <c r="K49" s="11">
        <f t="shared" si="1"/>
        <v>0</v>
      </c>
      <c r="L49" s="29"/>
      <c r="M49" s="13"/>
    </row>
    <row r="50" hidden="1" customHeight="1" outlineLevel="1" spans="1:13">
      <c r="A50" s="12" t="s">
        <v>150</v>
      </c>
      <c r="B50" s="13"/>
      <c r="C50" s="13">
        <v>6</v>
      </c>
      <c r="D50" s="13">
        <v>1</v>
      </c>
      <c r="E50" s="14">
        <v>3</v>
      </c>
      <c r="F50" s="11">
        <f t="shared" si="0"/>
        <v>10</v>
      </c>
      <c r="G50" s="13">
        <v>168</v>
      </c>
      <c r="H50" s="13">
        <v>44</v>
      </c>
      <c r="I50" s="13">
        <v>0</v>
      </c>
      <c r="J50" s="14">
        <v>5</v>
      </c>
      <c r="K50" s="11">
        <f t="shared" si="1"/>
        <v>49</v>
      </c>
      <c r="L50" s="29"/>
      <c r="M50" s="13"/>
    </row>
    <row r="51" hidden="1" customHeight="1" outlineLevel="1" spans="1:13">
      <c r="A51" s="12" t="s">
        <v>151</v>
      </c>
      <c r="B51" s="13"/>
      <c r="C51" s="13">
        <v>1</v>
      </c>
      <c r="D51" s="13">
        <v>0</v>
      </c>
      <c r="E51" s="14">
        <v>0</v>
      </c>
      <c r="F51" s="11">
        <f t="shared" si="0"/>
        <v>1</v>
      </c>
      <c r="G51" s="13">
        <v>1</v>
      </c>
      <c r="H51" s="13">
        <v>0</v>
      </c>
      <c r="I51" s="13">
        <v>0</v>
      </c>
      <c r="J51" s="14">
        <v>0</v>
      </c>
      <c r="K51" s="11">
        <f t="shared" si="1"/>
        <v>0</v>
      </c>
      <c r="L51" s="29"/>
      <c r="M51" s="13"/>
    </row>
    <row r="52" hidden="1" customHeight="1" outlineLevel="1" spans="1:13">
      <c r="A52" s="12" t="s">
        <v>152</v>
      </c>
      <c r="B52" s="13"/>
      <c r="C52" s="13">
        <v>1</v>
      </c>
      <c r="D52" s="13">
        <v>0</v>
      </c>
      <c r="E52" s="14">
        <v>0</v>
      </c>
      <c r="F52" s="11">
        <f t="shared" si="0"/>
        <v>1</v>
      </c>
      <c r="G52" s="13">
        <v>5</v>
      </c>
      <c r="H52" s="13">
        <v>0</v>
      </c>
      <c r="I52" s="13">
        <v>0</v>
      </c>
      <c r="J52" s="14">
        <v>0</v>
      </c>
      <c r="K52" s="11">
        <f t="shared" si="1"/>
        <v>0</v>
      </c>
      <c r="L52" s="29"/>
      <c r="M52" s="13"/>
    </row>
    <row r="53" hidden="1" customHeight="1" outlineLevel="1" spans="1:13">
      <c r="A53" s="12" t="s">
        <v>153</v>
      </c>
      <c r="B53" s="13"/>
      <c r="C53" s="13">
        <v>3</v>
      </c>
      <c r="D53" s="13">
        <v>1</v>
      </c>
      <c r="E53" s="14">
        <v>1</v>
      </c>
      <c r="F53" s="11">
        <f t="shared" si="0"/>
        <v>5</v>
      </c>
      <c r="G53" s="13">
        <v>13</v>
      </c>
      <c r="H53" s="13">
        <v>13</v>
      </c>
      <c r="I53" s="13">
        <v>0</v>
      </c>
      <c r="J53" s="14">
        <v>0</v>
      </c>
      <c r="K53" s="11">
        <f t="shared" si="1"/>
        <v>13</v>
      </c>
      <c r="L53" s="29"/>
      <c r="M53" s="13" t="s">
        <v>154</v>
      </c>
    </row>
    <row r="54" hidden="1" customHeight="1" outlineLevel="1" spans="1:13">
      <c r="A54" s="12" t="s">
        <v>155</v>
      </c>
      <c r="B54" s="13"/>
      <c r="C54" s="13">
        <v>3</v>
      </c>
      <c r="D54" s="13">
        <v>1</v>
      </c>
      <c r="E54" s="14">
        <v>1</v>
      </c>
      <c r="F54" s="11">
        <f t="shared" si="0"/>
        <v>5</v>
      </c>
      <c r="G54" s="13">
        <v>63</v>
      </c>
      <c r="H54" s="13">
        <v>0</v>
      </c>
      <c r="I54" s="13">
        <v>0</v>
      </c>
      <c r="J54" s="14">
        <v>0</v>
      </c>
      <c r="K54" s="11">
        <f t="shared" si="1"/>
        <v>0</v>
      </c>
      <c r="L54" s="29"/>
      <c r="M54" s="13"/>
    </row>
    <row r="55" hidden="1" customHeight="1" outlineLevel="1" spans="1:13">
      <c r="A55" s="12" t="s">
        <v>156</v>
      </c>
      <c r="B55" s="13"/>
      <c r="C55" s="13">
        <v>1</v>
      </c>
      <c r="D55" s="13">
        <v>0</v>
      </c>
      <c r="E55" s="14">
        <v>0</v>
      </c>
      <c r="F55" s="11">
        <f t="shared" si="0"/>
        <v>1</v>
      </c>
      <c r="G55" s="13">
        <v>1</v>
      </c>
      <c r="H55" s="13">
        <v>0</v>
      </c>
      <c r="I55" s="13">
        <v>0</v>
      </c>
      <c r="J55" s="14">
        <v>0</v>
      </c>
      <c r="K55" s="11">
        <f t="shared" si="1"/>
        <v>0</v>
      </c>
      <c r="L55" s="29"/>
      <c r="M55" s="13"/>
    </row>
    <row r="56" hidden="1" customHeight="1" outlineLevel="1" spans="1:13">
      <c r="A56" s="12" t="s">
        <v>157</v>
      </c>
      <c r="B56" s="13"/>
      <c r="C56" s="13">
        <v>6</v>
      </c>
      <c r="D56" s="13">
        <v>1</v>
      </c>
      <c r="E56" s="14">
        <v>3</v>
      </c>
      <c r="F56" s="11">
        <f t="shared" si="0"/>
        <v>10</v>
      </c>
      <c r="G56" s="13">
        <v>188</v>
      </c>
      <c r="H56" s="13">
        <v>24</v>
      </c>
      <c r="I56" s="13">
        <v>0</v>
      </c>
      <c r="J56" s="14">
        <v>5</v>
      </c>
      <c r="K56" s="11">
        <f t="shared" si="1"/>
        <v>29</v>
      </c>
      <c r="L56" s="29"/>
      <c r="M56" s="13"/>
    </row>
    <row r="57" hidden="1" customHeight="1" outlineLevel="1" spans="1:13">
      <c r="A57" s="12" t="s">
        <v>158</v>
      </c>
      <c r="B57" s="13"/>
      <c r="C57" s="13">
        <v>1</v>
      </c>
      <c r="D57" s="13">
        <v>0</v>
      </c>
      <c r="E57" s="14">
        <v>0</v>
      </c>
      <c r="F57" s="11">
        <f t="shared" si="0"/>
        <v>1</v>
      </c>
      <c r="G57" s="13">
        <v>16</v>
      </c>
      <c r="H57" s="13">
        <v>0</v>
      </c>
      <c r="I57" s="13">
        <v>0</v>
      </c>
      <c r="J57" s="14">
        <v>0</v>
      </c>
      <c r="K57" s="11">
        <f t="shared" si="1"/>
        <v>0</v>
      </c>
      <c r="L57" s="29"/>
      <c r="M57" s="13"/>
    </row>
    <row r="58" hidden="1" customHeight="1" outlineLevel="1" spans="1:13">
      <c r="A58" s="12" t="s">
        <v>159</v>
      </c>
      <c r="B58" s="13"/>
      <c r="C58" s="13">
        <v>1</v>
      </c>
      <c r="D58" s="13">
        <v>0</v>
      </c>
      <c r="E58" s="14">
        <v>0</v>
      </c>
      <c r="F58" s="11">
        <f t="shared" si="0"/>
        <v>1</v>
      </c>
      <c r="G58" s="13">
        <v>15</v>
      </c>
      <c r="H58" s="13">
        <v>0</v>
      </c>
      <c r="I58" s="13">
        <v>0</v>
      </c>
      <c r="J58" s="14">
        <v>0</v>
      </c>
      <c r="K58" s="11">
        <f t="shared" si="1"/>
        <v>0</v>
      </c>
      <c r="L58" s="29"/>
      <c r="M58" s="13"/>
    </row>
    <row r="59" hidden="1" customHeight="1" outlineLevel="1" spans="1:13">
      <c r="A59" s="12" t="s">
        <v>160</v>
      </c>
      <c r="B59" s="13"/>
      <c r="C59" s="13">
        <v>1</v>
      </c>
      <c r="D59" s="13">
        <v>0</v>
      </c>
      <c r="E59" s="14">
        <v>0</v>
      </c>
      <c r="F59" s="11">
        <f t="shared" si="0"/>
        <v>1</v>
      </c>
      <c r="G59" s="13">
        <v>9</v>
      </c>
      <c r="H59" s="13">
        <v>0</v>
      </c>
      <c r="I59" s="13">
        <v>0</v>
      </c>
      <c r="J59" s="14">
        <v>0</v>
      </c>
      <c r="K59" s="11">
        <f t="shared" si="1"/>
        <v>0</v>
      </c>
      <c r="L59" s="29"/>
      <c r="M59" s="13"/>
    </row>
    <row r="60" hidden="1" customHeight="1" outlineLevel="1" spans="1:13">
      <c r="A60" s="12" t="s">
        <v>161</v>
      </c>
      <c r="B60" s="13"/>
      <c r="C60" s="13">
        <v>6</v>
      </c>
      <c r="D60" s="13">
        <v>1</v>
      </c>
      <c r="E60" s="14">
        <v>3</v>
      </c>
      <c r="F60" s="11">
        <f t="shared" si="0"/>
        <v>10</v>
      </c>
      <c r="G60" s="13">
        <v>81</v>
      </c>
      <c r="H60" s="13">
        <v>37</v>
      </c>
      <c r="I60" s="13">
        <v>0</v>
      </c>
      <c r="J60" s="14">
        <v>3</v>
      </c>
      <c r="K60" s="11">
        <f t="shared" si="1"/>
        <v>40</v>
      </c>
      <c r="L60" s="29"/>
      <c r="M60" s="13"/>
    </row>
    <row r="61" hidden="1" customHeight="1" outlineLevel="1" spans="1:13">
      <c r="A61" s="12" t="s">
        <v>162</v>
      </c>
      <c r="B61" s="13"/>
      <c r="C61" s="13">
        <v>9</v>
      </c>
      <c r="D61" s="13">
        <v>2</v>
      </c>
      <c r="E61" s="14">
        <v>4</v>
      </c>
      <c r="F61" s="11">
        <f t="shared" si="0"/>
        <v>15</v>
      </c>
      <c r="G61" s="13">
        <v>12</v>
      </c>
      <c r="H61" s="13">
        <v>12</v>
      </c>
      <c r="I61" s="13">
        <v>0</v>
      </c>
      <c r="J61" s="14">
        <v>0</v>
      </c>
      <c r="K61" s="11">
        <f t="shared" si="1"/>
        <v>12</v>
      </c>
      <c r="L61" s="29"/>
      <c r="M61" s="13" t="s">
        <v>163</v>
      </c>
    </row>
    <row r="62" hidden="1" customHeight="1" outlineLevel="1" spans="1:13">
      <c r="A62" s="12" t="s">
        <v>164</v>
      </c>
      <c r="B62" s="13"/>
      <c r="C62" s="13">
        <v>1</v>
      </c>
      <c r="D62" s="13">
        <v>0</v>
      </c>
      <c r="E62" s="14">
        <v>0</v>
      </c>
      <c r="F62" s="11">
        <f t="shared" si="0"/>
        <v>1</v>
      </c>
      <c r="G62" s="13">
        <v>10</v>
      </c>
      <c r="H62" s="13">
        <v>0</v>
      </c>
      <c r="I62" s="13">
        <v>0</v>
      </c>
      <c r="J62" s="14">
        <v>0</v>
      </c>
      <c r="K62" s="11">
        <f t="shared" si="1"/>
        <v>0</v>
      </c>
      <c r="L62" s="29"/>
      <c r="M62" s="13"/>
    </row>
    <row r="63" hidden="1" customHeight="1" outlineLevel="1" spans="1:13">
      <c r="A63" s="12" t="s">
        <v>165</v>
      </c>
      <c r="B63" s="13"/>
      <c r="C63" s="13">
        <v>1</v>
      </c>
      <c r="D63" s="13">
        <v>0</v>
      </c>
      <c r="E63" s="14">
        <v>0</v>
      </c>
      <c r="F63" s="11">
        <f t="shared" si="0"/>
        <v>1</v>
      </c>
      <c r="G63" s="13">
        <v>34</v>
      </c>
      <c r="H63" s="13">
        <v>0</v>
      </c>
      <c r="I63" s="13">
        <v>0</v>
      </c>
      <c r="J63" s="14">
        <v>0</v>
      </c>
      <c r="K63" s="11">
        <f t="shared" si="1"/>
        <v>0</v>
      </c>
      <c r="L63" s="29"/>
      <c r="M63" s="13"/>
    </row>
    <row r="64" hidden="1" customHeight="1" outlineLevel="1" spans="1:13">
      <c r="A64" s="12" t="s">
        <v>166</v>
      </c>
      <c r="B64" s="13"/>
      <c r="C64" s="13">
        <v>1</v>
      </c>
      <c r="D64" s="13">
        <v>0</v>
      </c>
      <c r="E64" s="14">
        <v>0</v>
      </c>
      <c r="F64" s="11">
        <f t="shared" si="0"/>
        <v>1</v>
      </c>
      <c r="G64" s="13">
        <v>11</v>
      </c>
      <c r="H64" s="13">
        <v>0</v>
      </c>
      <c r="I64" s="13">
        <v>0</v>
      </c>
      <c r="J64" s="14">
        <v>0</v>
      </c>
      <c r="K64" s="11">
        <f t="shared" si="1"/>
        <v>0</v>
      </c>
      <c r="L64" s="29"/>
      <c r="M64" s="13"/>
    </row>
    <row r="65" hidden="1" customHeight="1" outlineLevel="1" spans="1:13">
      <c r="A65" s="12" t="s">
        <v>167</v>
      </c>
      <c r="B65" s="13"/>
      <c r="C65" s="13">
        <v>1</v>
      </c>
      <c r="D65" s="13">
        <v>0</v>
      </c>
      <c r="E65" s="14">
        <v>0</v>
      </c>
      <c r="F65" s="11">
        <f t="shared" si="0"/>
        <v>1</v>
      </c>
      <c r="G65" s="13">
        <v>29</v>
      </c>
      <c r="H65" s="13">
        <v>0</v>
      </c>
      <c r="I65" s="13">
        <v>0</v>
      </c>
      <c r="J65" s="14">
        <v>0</v>
      </c>
      <c r="K65" s="11">
        <f t="shared" si="1"/>
        <v>0</v>
      </c>
      <c r="L65" s="29"/>
      <c r="M65" s="13"/>
    </row>
    <row r="66" hidden="1" customHeight="1" outlineLevel="1" spans="1:13">
      <c r="A66" s="12" t="s">
        <v>168</v>
      </c>
      <c r="B66" s="13"/>
      <c r="C66" s="13">
        <v>1</v>
      </c>
      <c r="D66" s="13">
        <v>0</v>
      </c>
      <c r="E66" s="14">
        <v>0</v>
      </c>
      <c r="F66" s="11">
        <f t="shared" si="0"/>
        <v>1</v>
      </c>
      <c r="G66" s="13">
        <v>36</v>
      </c>
      <c r="H66" s="13">
        <v>35</v>
      </c>
      <c r="I66" s="13">
        <v>0</v>
      </c>
      <c r="J66" s="14">
        <v>0</v>
      </c>
      <c r="K66" s="11">
        <f t="shared" si="1"/>
        <v>35</v>
      </c>
      <c r="L66" s="29"/>
      <c r="M66" s="13"/>
    </row>
    <row r="67" hidden="1" customHeight="1" outlineLevel="1" spans="1:13">
      <c r="A67" s="12" t="s">
        <v>169</v>
      </c>
      <c r="B67" s="13"/>
      <c r="C67" s="13">
        <v>6</v>
      </c>
      <c r="D67" s="13">
        <v>1</v>
      </c>
      <c r="E67" s="14">
        <v>3</v>
      </c>
      <c r="F67" s="11">
        <f t="shared" si="0"/>
        <v>10</v>
      </c>
      <c r="G67" s="13">
        <v>168</v>
      </c>
      <c r="H67" s="13">
        <v>5</v>
      </c>
      <c r="I67" s="13">
        <v>0</v>
      </c>
      <c r="J67" s="14">
        <v>2</v>
      </c>
      <c r="K67" s="11">
        <f t="shared" si="1"/>
        <v>7</v>
      </c>
      <c r="L67" s="10"/>
      <c r="M67" s="13"/>
    </row>
    <row r="68" customHeight="1" spans="1:13">
      <c r="A68" s="12" t="s">
        <v>170</v>
      </c>
      <c r="B68" s="13"/>
      <c r="C68" s="13">
        <v>2</v>
      </c>
      <c r="D68" s="13">
        <v>0</v>
      </c>
      <c r="E68" s="14">
        <v>1</v>
      </c>
      <c r="F68" s="11">
        <f t="shared" si="0"/>
        <v>3</v>
      </c>
      <c r="G68" s="13">
        <v>7</v>
      </c>
      <c r="H68" s="13">
        <v>0</v>
      </c>
      <c r="I68" s="13">
        <v>0</v>
      </c>
      <c r="J68" s="14">
        <v>0</v>
      </c>
      <c r="K68" s="11">
        <f t="shared" si="1"/>
        <v>0</v>
      </c>
      <c r="L68" s="13">
        <v>8</v>
      </c>
      <c r="M68" s="13"/>
    </row>
    <row r="69" customHeight="1" spans="1:13">
      <c r="A69" s="12" t="s">
        <v>171</v>
      </c>
      <c r="B69" s="13"/>
      <c r="C69" s="13">
        <v>9</v>
      </c>
      <c r="D69" s="13">
        <v>2</v>
      </c>
      <c r="E69" s="14">
        <v>4</v>
      </c>
      <c r="F69" s="11">
        <f t="shared" si="0"/>
        <v>15</v>
      </c>
      <c r="G69" s="13">
        <v>359</v>
      </c>
      <c r="H69" s="13">
        <v>0</v>
      </c>
      <c r="I69" s="13">
        <v>0</v>
      </c>
      <c r="J69" s="14">
        <v>0</v>
      </c>
      <c r="K69" s="11">
        <f t="shared" si="1"/>
        <v>0</v>
      </c>
      <c r="L69" s="13">
        <v>301</v>
      </c>
      <c r="M69" s="13"/>
    </row>
    <row r="70" customHeight="1" spans="1:13">
      <c r="A70" s="12" t="s">
        <v>172</v>
      </c>
      <c r="B70" s="13"/>
      <c r="C70" s="13">
        <v>2</v>
      </c>
      <c r="D70" s="13">
        <v>0</v>
      </c>
      <c r="E70" s="14">
        <v>1</v>
      </c>
      <c r="F70" s="11">
        <f t="shared" si="0"/>
        <v>3</v>
      </c>
      <c r="G70" s="13">
        <v>134</v>
      </c>
      <c r="H70" s="13">
        <v>20</v>
      </c>
      <c r="I70" s="13">
        <v>2</v>
      </c>
      <c r="J70" s="14">
        <v>9</v>
      </c>
      <c r="K70" s="11">
        <f t="shared" si="1"/>
        <v>31</v>
      </c>
      <c r="L70" s="13">
        <v>48</v>
      </c>
      <c r="M70" s="13"/>
    </row>
    <row r="71" customHeight="1" spans="1:13">
      <c r="A71" s="12" t="s">
        <v>173</v>
      </c>
      <c r="B71" s="13"/>
      <c r="C71" s="13">
        <v>2</v>
      </c>
      <c r="D71" s="13">
        <v>0</v>
      </c>
      <c r="E71" s="14">
        <v>0</v>
      </c>
      <c r="F71" s="11">
        <f t="shared" si="0"/>
        <v>2</v>
      </c>
      <c r="G71" s="13">
        <v>126</v>
      </c>
      <c r="H71" s="13">
        <v>0</v>
      </c>
      <c r="I71" s="13">
        <v>0</v>
      </c>
      <c r="J71" s="14">
        <v>0</v>
      </c>
      <c r="K71" s="11">
        <f t="shared" si="1"/>
        <v>0</v>
      </c>
      <c r="L71" s="13">
        <v>9</v>
      </c>
      <c r="M71" s="13"/>
    </row>
    <row r="72" customHeight="1" spans="1:13">
      <c r="A72" s="12" t="s">
        <v>174</v>
      </c>
      <c r="B72" s="13"/>
      <c r="C72" s="13">
        <v>1</v>
      </c>
      <c r="D72" s="13">
        <v>0</v>
      </c>
      <c r="E72" s="14">
        <v>0</v>
      </c>
      <c r="F72" s="11">
        <f t="shared" si="0"/>
        <v>1</v>
      </c>
      <c r="G72" s="13">
        <v>64</v>
      </c>
      <c r="H72" s="13">
        <v>4</v>
      </c>
      <c r="I72" s="13">
        <v>0</v>
      </c>
      <c r="J72" s="14">
        <v>1</v>
      </c>
      <c r="K72" s="11">
        <f t="shared" si="1"/>
        <v>5</v>
      </c>
      <c r="L72" s="13">
        <v>195</v>
      </c>
      <c r="M72" s="13"/>
    </row>
    <row r="73" customHeight="1" spans="1:13">
      <c r="A73" s="12" t="s">
        <v>175</v>
      </c>
      <c r="B73" s="13"/>
      <c r="C73" s="13">
        <v>1</v>
      </c>
      <c r="D73" s="13">
        <v>0</v>
      </c>
      <c r="E73" s="14">
        <v>0</v>
      </c>
      <c r="F73" s="11">
        <f t="shared" si="0"/>
        <v>1</v>
      </c>
      <c r="G73" s="13">
        <v>66</v>
      </c>
      <c r="H73" s="13">
        <v>7</v>
      </c>
      <c r="I73" s="13">
        <v>0</v>
      </c>
      <c r="J73" s="14">
        <v>4</v>
      </c>
      <c r="K73" s="11">
        <f t="shared" si="1"/>
        <v>11</v>
      </c>
      <c r="L73" s="13">
        <v>138</v>
      </c>
      <c r="M73" s="13"/>
    </row>
    <row r="74" customHeight="1" spans="1:13">
      <c r="A74" s="12" t="s">
        <v>176</v>
      </c>
      <c r="B74" s="13"/>
      <c r="C74" s="13">
        <v>2</v>
      </c>
      <c r="D74" s="13">
        <v>0</v>
      </c>
      <c r="E74" s="14">
        <v>1</v>
      </c>
      <c r="F74" s="11">
        <f t="shared" si="0"/>
        <v>3</v>
      </c>
      <c r="G74" s="13">
        <v>165</v>
      </c>
      <c r="H74" s="13">
        <v>2</v>
      </c>
      <c r="I74" s="13">
        <v>0</v>
      </c>
      <c r="J74" s="14">
        <v>1</v>
      </c>
      <c r="K74" s="11">
        <f t="shared" si="1"/>
        <v>3</v>
      </c>
      <c r="L74" s="13">
        <v>29</v>
      </c>
      <c r="M74" s="13"/>
    </row>
    <row r="75" customHeight="1" spans="1:13">
      <c r="A75" s="12" t="s">
        <v>177</v>
      </c>
      <c r="B75" s="13"/>
      <c r="C75" s="13">
        <v>2</v>
      </c>
      <c r="D75" s="13">
        <v>0</v>
      </c>
      <c r="E75" s="14">
        <v>1</v>
      </c>
      <c r="F75" s="11">
        <f t="shared" si="0"/>
        <v>3</v>
      </c>
      <c r="G75" s="13">
        <v>122</v>
      </c>
      <c r="H75" s="13">
        <v>15</v>
      </c>
      <c r="I75" s="13">
        <v>1</v>
      </c>
      <c r="J75" s="14">
        <v>8</v>
      </c>
      <c r="K75" s="11">
        <f t="shared" si="1"/>
        <v>24</v>
      </c>
      <c r="L75" s="13">
        <v>3</v>
      </c>
      <c r="M75" s="13"/>
    </row>
    <row r="76" customHeight="1" spans="1:13">
      <c r="A76" s="12" t="s">
        <v>178</v>
      </c>
      <c r="B76" s="13"/>
      <c r="C76" s="13">
        <v>2</v>
      </c>
      <c r="D76" s="13">
        <v>0</v>
      </c>
      <c r="E76" s="14">
        <v>0</v>
      </c>
      <c r="F76" s="11">
        <f t="shared" si="0"/>
        <v>2</v>
      </c>
      <c r="G76" s="13">
        <v>114</v>
      </c>
      <c r="H76" s="13">
        <v>4</v>
      </c>
      <c r="I76" s="13">
        <v>1</v>
      </c>
      <c r="J76" s="14">
        <v>2</v>
      </c>
      <c r="K76" s="11">
        <f t="shared" si="1"/>
        <v>7</v>
      </c>
      <c r="L76" s="13">
        <v>21</v>
      </c>
      <c r="M76" s="13"/>
    </row>
    <row r="77" customHeight="1" spans="1:13">
      <c r="A77" s="12" t="s">
        <v>179</v>
      </c>
      <c r="B77" s="13"/>
      <c r="C77" s="13">
        <v>2</v>
      </c>
      <c r="D77" s="13">
        <v>0</v>
      </c>
      <c r="E77" s="14">
        <v>0</v>
      </c>
      <c r="F77" s="11">
        <f t="shared" si="0"/>
        <v>2</v>
      </c>
      <c r="G77" s="13">
        <v>77</v>
      </c>
      <c r="H77" s="13">
        <v>0</v>
      </c>
      <c r="I77" s="13">
        <v>0</v>
      </c>
      <c r="J77" s="14">
        <v>0</v>
      </c>
      <c r="K77" s="11">
        <f t="shared" si="1"/>
        <v>0</v>
      </c>
      <c r="L77" s="13">
        <v>8</v>
      </c>
      <c r="M77" s="13"/>
    </row>
    <row r="78" customHeight="1" spans="1:13">
      <c r="A78" s="12" t="s">
        <v>180</v>
      </c>
      <c r="B78" s="13"/>
      <c r="C78" s="13">
        <v>1</v>
      </c>
      <c r="D78" s="13">
        <v>0</v>
      </c>
      <c r="E78" s="14">
        <v>0</v>
      </c>
      <c r="F78" s="11">
        <f t="shared" si="0"/>
        <v>1</v>
      </c>
      <c r="G78" s="13">
        <v>19</v>
      </c>
      <c r="H78" s="13">
        <v>5</v>
      </c>
      <c r="I78" s="13">
        <v>0</v>
      </c>
      <c r="J78" s="14">
        <v>0</v>
      </c>
      <c r="K78" s="11">
        <f t="shared" si="1"/>
        <v>5</v>
      </c>
      <c r="L78" s="13">
        <v>90</v>
      </c>
      <c r="M78" s="13"/>
    </row>
    <row r="79" customHeight="1" spans="1:13">
      <c r="A79" s="12" t="s">
        <v>181</v>
      </c>
      <c r="B79" s="13"/>
      <c r="C79" s="13">
        <v>1</v>
      </c>
      <c r="D79" s="13">
        <v>0</v>
      </c>
      <c r="E79" s="14">
        <v>0</v>
      </c>
      <c r="F79" s="11">
        <f t="shared" si="0"/>
        <v>1</v>
      </c>
      <c r="G79" s="13">
        <v>15</v>
      </c>
      <c r="H79" s="13">
        <v>3</v>
      </c>
      <c r="I79" s="13">
        <v>0</v>
      </c>
      <c r="J79" s="14">
        <v>1</v>
      </c>
      <c r="K79" s="11">
        <f t="shared" si="1"/>
        <v>4</v>
      </c>
      <c r="L79" s="13">
        <v>2</v>
      </c>
      <c r="M79" s="13"/>
    </row>
    <row r="80" customHeight="1" spans="1:13">
      <c r="A80" s="19"/>
      <c r="B80" s="20"/>
      <c r="C80" s="20"/>
      <c r="D80" s="20"/>
      <c r="E80" s="21"/>
      <c r="F80" s="7"/>
      <c r="G80" s="20"/>
      <c r="H80" s="20"/>
      <c r="I80" s="20"/>
      <c r="J80" s="7"/>
      <c r="K80" s="7"/>
      <c r="L80" s="20"/>
      <c r="M80" s="20"/>
    </row>
    <row r="81" customHeight="1" spans="1:14">
      <c r="A81" s="33" t="s">
        <v>182</v>
      </c>
      <c r="B81" s="5"/>
      <c r="C81" s="5"/>
      <c r="D81" s="5"/>
      <c r="E81" s="5"/>
      <c r="F81" s="5"/>
      <c r="G81" s="5"/>
      <c r="H81" s="6"/>
      <c r="I81" s="33" t="s">
        <v>183</v>
      </c>
      <c r="J81" s="5"/>
      <c r="K81" s="5"/>
      <c r="L81" s="5"/>
      <c r="M81" s="6"/>
    </row>
    <row r="82" customHeight="1" spans="1:14">
      <c r="A82" s="8" t="s">
        <v>37</v>
      </c>
      <c r="B82" s="8" t="s">
        <v>38</v>
      </c>
      <c r="C82" s="9" t="s">
        <v>39</v>
      </c>
      <c r="D82" s="5"/>
      <c r="E82" s="5"/>
      <c r="F82" s="6"/>
      <c r="G82" s="8" t="s">
        <v>40</v>
      </c>
      <c r="H82" s="9" t="s">
        <v>41</v>
      </c>
      <c r="I82" s="5"/>
      <c r="J82" s="5"/>
      <c r="K82" s="6"/>
      <c r="L82" s="8" t="s">
        <v>75</v>
      </c>
      <c r="M82" s="23" t="s">
        <v>106</v>
      </c>
    </row>
    <row r="83" customHeight="1" spans="1:14">
      <c r="A83" s="10"/>
      <c r="B83" s="10"/>
      <c r="C83" s="11" t="s">
        <v>43</v>
      </c>
      <c r="D83" s="11" t="s">
        <v>44</v>
      </c>
      <c r="E83" s="11" t="s">
        <v>51</v>
      </c>
      <c r="F83" s="11" t="s">
        <v>45</v>
      </c>
      <c r="G83" s="10"/>
      <c r="H83" s="11" t="s">
        <v>43</v>
      </c>
      <c r="I83" s="11" t="s">
        <v>44</v>
      </c>
      <c r="J83" s="11" t="s">
        <v>51</v>
      </c>
      <c r="K83" s="11" t="s">
        <v>45</v>
      </c>
      <c r="L83" s="10"/>
    </row>
    <row r="84" customHeight="1" collapsed="1" spans="1:14">
      <c r="A84" s="12" t="s">
        <v>184</v>
      </c>
      <c r="B84" s="28">
        <v>14021</v>
      </c>
      <c r="C84" s="13">
        <f t="shared" ref="C84:K84" si="10">SUM(C85:C92)</f>
        <v>55</v>
      </c>
      <c r="D84" s="13">
        <f t="shared" si="10"/>
        <v>12</v>
      </c>
      <c r="E84" s="14">
        <f t="shared" si="10"/>
        <v>27</v>
      </c>
      <c r="F84" s="11">
        <f t="shared" si="10"/>
        <v>94</v>
      </c>
      <c r="G84" s="13">
        <f t="shared" si="10"/>
        <v>2871</v>
      </c>
      <c r="H84" s="13">
        <f t="shared" si="10"/>
        <v>231</v>
      </c>
      <c r="I84" s="13">
        <f t="shared" si="10"/>
        <v>15</v>
      </c>
      <c r="J84" s="13">
        <f t="shared" si="10"/>
        <v>111</v>
      </c>
      <c r="K84" s="11">
        <f t="shared" si="10"/>
        <v>357</v>
      </c>
      <c r="L84" s="28">
        <v>2317</v>
      </c>
      <c r="M84" s="34"/>
    </row>
    <row r="85" hidden="1" customHeight="1" outlineLevel="1" spans="1:14">
      <c r="A85" s="12" t="s">
        <v>185</v>
      </c>
      <c r="B85" s="29"/>
      <c r="C85" s="13">
        <v>3</v>
      </c>
      <c r="D85" s="13" t="s">
        <v>47</v>
      </c>
      <c r="E85" s="14">
        <v>1</v>
      </c>
      <c r="F85" s="11">
        <f t="shared" ref="F85:F92" si="11">SUM(C85:E85)</f>
        <v>4</v>
      </c>
      <c r="G85" s="13">
        <v>109</v>
      </c>
      <c r="H85" s="13">
        <v>3</v>
      </c>
      <c r="I85" s="13">
        <v>1</v>
      </c>
      <c r="J85" s="14">
        <v>1</v>
      </c>
      <c r="K85" s="11">
        <f t="shared" ref="K85:K92" si="12">SUM(H85:J85)</f>
        <v>5</v>
      </c>
      <c r="L85" s="29"/>
      <c r="M85" s="34"/>
    </row>
    <row r="86" hidden="1" customHeight="1" outlineLevel="1" spans="1:14">
      <c r="A86" s="12" t="s">
        <v>186</v>
      </c>
      <c r="B86" s="29"/>
      <c r="C86" s="13">
        <v>8</v>
      </c>
      <c r="D86" s="13">
        <v>2</v>
      </c>
      <c r="E86" s="14">
        <v>4</v>
      </c>
      <c r="F86" s="11">
        <f t="shared" si="11"/>
        <v>14</v>
      </c>
      <c r="G86" s="13">
        <v>469</v>
      </c>
      <c r="H86" s="13">
        <v>0</v>
      </c>
      <c r="I86" s="13">
        <v>0</v>
      </c>
      <c r="J86" s="14">
        <v>0</v>
      </c>
      <c r="K86" s="11">
        <f t="shared" si="12"/>
        <v>0</v>
      </c>
      <c r="L86" s="29"/>
      <c r="M86" s="34"/>
    </row>
    <row r="87" hidden="1" customHeight="1" outlineLevel="1" spans="1:14">
      <c r="A87" s="12" t="s">
        <v>187</v>
      </c>
      <c r="B87" s="29"/>
      <c r="C87" s="13">
        <v>6</v>
      </c>
      <c r="D87" s="13">
        <v>2</v>
      </c>
      <c r="E87" s="14">
        <v>3</v>
      </c>
      <c r="F87" s="11">
        <f t="shared" si="11"/>
        <v>11</v>
      </c>
      <c r="G87" s="13">
        <v>213</v>
      </c>
      <c r="H87" s="13">
        <v>11</v>
      </c>
      <c r="I87" s="13">
        <v>2</v>
      </c>
      <c r="J87" s="14">
        <v>7</v>
      </c>
      <c r="K87" s="11">
        <f t="shared" si="12"/>
        <v>20</v>
      </c>
      <c r="L87" s="29"/>
      <c r="M87" s="34"/>
    </row>
    <row r="88" hidden="1" customHeight="1" outlineLevel="1" spans="1:14">
      <c r="A88" s="12" t="s">
        <v>188</v>
      </c>
      <c r="B88" s="29"/>
      <c r="C88" s="13">
        <v>11</v>
      </c>
      <c r="D88" s="13">
        <v>2</v>
      </c>
      <c r="E88" s="14">
        <v>6</v>
      </c>
      <c r="F88" s="11">
        <f t="shared" si="11"/>
        <v>19</v>
      </c>
      <c r="G88" s="13">
        <v>621</v>
      </c>
      <c r="H88" s="13">
        <v>50</v>
      </c>
      <c r="I88" s="13">
        <v>6</v>
      </c>
      <c r="J88" s="14">
        <v>23</v>
      </c>
      <c r="K88" s="11">
        <f t="shared" si="12"/>
        <v>79</v>
      </c>
      <c r="L88" s="29"/>
      <c r="M88" s="34"/>
    </row>
    <row r="89" hidden="1" customHeight="1" outlineLevel="1" spans="1:14">
      <c r="A89" s="12" t="s">
        <v>189</v>
      </c>
      <c r="B89" s="29"/>
      <c r="C89" s="13">
        <v>8</v>
      </c>
      <c r="D89" s="13">
        <v>2</v>
      </c>
      <c r="E89" s="14">
        <v>4</v>
      </c>
      <c r="F89" s="11">
        <f t="shared" si="11"/>
        <v>14</v>
      </c>
      <c r="G89" s="13">
        <v>406</v>
      </c>
      <c r="H89" s="13">
        <v>67</v>
      </c>
      <c r="I89" s="13">
        <v>2</v>
      </c>
      <c r="J89" s="14">
        <v>37</v>
      </c>
      <c r="K89" s="11">
        <f t="shared" si="12"/>
        <v>106</v>
      </c>
      <c r="L89" s="29"/>
      <c r="M89" s="34"/>
    </row>
    <row r="90" hidden="1" customHeight="1" outlineLevel="1" spans="1:14">
      <c r="A90" s="12" t="s">
        <v>190</v>
      </c>
      <c r="B90" s="29"/>
      <c r="C90" s="13">
        <v>8</v>
      </c>
      <c r="D90" s="13">
        <v>2</v>
      </c>
      <c r="E90" s="14">
        <v>4</v>
      </c>
      <c r="F90" s="11">
        <f t="shared" si="11"/>
        <v>14</v>
      </c>
      <c r="G90" s="13">
        <v>272</v>
      </c>
      <c r="H90" s="13">
        <v>71</v>
      </c>
      <c r="I90" s="13">
        <v>3</v>
      </c>
      <c r="J90" s="14">
        <v>28</v>
      </c>
      <c r="K90" s="11">
        <f t="shared" si="12"/>
        <v>102</v>
      </c>
      <c r="L90" s="29"/>
      <c r="M90" s="34"/>
    </row>
    <row r="91" hidden="1" customHeight="1" outlineLevel="1" spans="1:14">
      <c r="A91" s="12" t="s">
        <v>191</v>
      </c>
      <c r="B91" s="29"/>
      <c r="C91" s="13">
        <v>6</v>
      </c>
      <c r="D91" s="13">
        <v>1</v>
      </c>
      <c r="E91" s="14">
        <v>3</v>
      </c>
      <c r="F91" s="11">
        <f t="shared" si="11"/>
        <v>10</v>
      </c>
      <c r="G91" s="13">
        <v>431</v>
      </c>
      <c r="H91" s="13">
        <v>0</v>
      </c>
      <c r="I91" s="13">
        <v>0</v>
      </c>
      <c r="J91" s="14">
        <v>0</v>
      </c>
      <c r="K91" s="11">
        <f t="shared" si="12"/>
        <v>0</v>
      </c>
      <c r="L91" s="29"/>
      <c r="M91" s="34"/>
    </row>
    <row r="92" hidden="1" customHeight="1" outlineLevel="1" spans="1:14">
      <c r="A92" s="12" t="s">
        <v>192</v>
      </c>
      <c r="B92" s="10"/>
      <c r="C92" s="13">
        <v>5</v>
      </c>
      <c r="D92" s="13">
        <v>1</v>
      </c>
      <c r="E92" s="14">
        <v>2</v>
      </c>
      <c r="F92" s="11">
        <f t="shared" si="11"/>
        <v>8</v>
      </c>
      <c r="G92" s="13">
        <v>350</v>
      </c>
      <c r="H92" s="13">
        <v>29</v>
      </c>
      <c r="I92" s="13">
        <v>1</v>
      </c>
      <c r="J92" s="14">
        <v>15</v>
      </c>
      <c r="K92" s="11">
        <f t="shared" si="12"/>
        <v>45</v>
      </c>
      <c r="L92" s="10"/>
      <c r="M92" s="34"/>
    </row>
    <row r="93" customHeight="1" spans="1:14">
      <c r="A93" s="19"/>
      <c r="B93" s="20"/>
      <c r="C93" s="20"/>
      <c r="D93" s="20"/>
      <c r="E93" s="21"/>
      <c r="F93" s="7"/>
      <c r="G93" s="20"/>
      <c r="H93" s="20"/>
      <c r="I93" s="20"/>
      <c r="J93" s="7"/>
      <c r="K93" s="7"/>
      <c r="L93" s="20"/>
      <c r="M93" s="20"/>
    </row>
    <row r="94" customHeight="1" spans="1:14">
      <c r="A94" s="19"/>
      <c r="B94" s="20"/>
      <c r="C94" s="20"/>
      <c r="D94" s="20"/>
      <c r="E94" s="21"/>
      <c r="F94" s="7"/>
      <c r="G94" s="20"/>
      <c r="H94" s="20"/>
      <c r="I94" s="20"/>
      <c r="J94" s="7"/>
      <c r="K94" s="7"/>
      <c r="L94" s="20"/>
      <c r="M94" s="20"/>
    </row>
    <row r="95" customHeight="1" spans="1:14">
      <c r="A95" s="22"/>
      <c r="B95" s="20"/>
      <c r="C95" s="20"/>
      <c r="D95" s="20"/>
      <c r="E95" s="21"/>
      <c r="F95" s="7"/>
      <c r="G95" s="20"/>
      <c r="H95" s="20"/>
      <c r="I95" s="20"/>
      <c r="J95" s="7"/>
      <c r="K95" s="7"/>
      <c r="L95" s="20"/>
      <c r="M95" s="23" t="s">
        <v>0</v>
      </c>
      <c r="N95" s="18">
        <f>'Página Inicial'!B19</f>
        <v>46213</v>
      </c>
    </row>
    <row r="96" customHeight="1" spans="1:14">
      <c r="A96" s="19"/>
      <c r="B96" s="20"/>
      <c r="C96" s="20"/>
      <c r="D96" s="20"/>
      <c r="E96" s="21"/>
      <c r="F96" s="7"/>
      <c r="G96" s="20"/>
      <c r="H96" s="20"/>
      <c r="I96" s="20"/>
      <c r="J96" s="7"/>
      <c r="K96" s="7"/>
      <c r="L96" s="20"/>
      <c r="M96" s="20"/>
    </row>
    <row r="97" customHeight="1" spans="1:13">
      <c r="A97" s="19"/>
      <c r="B97" s="20"/>
      <c r="C97" s="20"/>
      <c r="D97" s="20"/>
      <c r="E97" s="21"/>
      <c r="F97" s="7"/>
      <c r="G97" s="20"/>
      <c r="H97" s="20"/>
      <c r="I97" s="20"/>
      <c r="J97" s="7"/>
      <c r="K97" s="7"/>
      <c r="L97" s="20"/>
      <c r="M97" s="20"/>
    </row>
    <row r="98" customHeight="1" spans="1:13">
      <c r="A98" s="19"/>
      <c r="B98" s="20"/>
      <c r="C98" s="20"/>
      <c r="D98" s="20"/>
      <c r="E98" s="21"/>
      <c r="F98" s="7"/>
      <c r="G98" s="20"/>
      <c r="H98" s="20"/>
      <c r="I98" s="20"/>
      <c r="J98" s="7"/>
      <c r="K98" s="7"/>
      <c r="L98" s="20"/>
      <c r="M98" s="20"/>
    </row>
    <row r="99" customHeight="1" spans="1:13">
      <c r="A99" s="19"/>
      <c r="B99" s="20"/>
      <c r="C99" s="20"/>
      <c r="D99" s="20"/>
      <c r="E99" s="21"/>
      <c r="F99" s="7"/>
      <c r="G99" s="20"/>
      <c r="H99" s="20"/>
      <c r="I99" s="20"/>
      <c r="J99" s="7"/>
      <c r="K99" s="7"/>
      <c r="L99" s="20"/>
      <c r="M99" s="20"/>
    </row>
    <row r="100" customHeight="1" spans="1:13">
      <c r="A100" s="19"/>
      <c r="B100" s="20"/>
      <c r="C100" s="20"/>
      <c r="D100" s="20"/>
      <c r="E100" s="21"/>
      <c r="F100" s="7"/>
      <c r="G100" s="20"/>
      <c r="H100" s="20"/>
      <c r="I100" s="20"/>
      <c r="J100" s="7"/>
      <c r="K100" s="7"/>
      <c r="L100" s="20"/>
      <c r="M100" s="20"/>
    </row>
    <row r="101" customHeight="1" spans="1:13">
      <c r="A101" s="19"/>
      <c r="B101" s="20"/>
      <c r="C101" s="20"/>
      <c r="D101" s="20"/>
      <c r="E101" s="21"/>
      <c r="F101" s="7"/>
      <c r="G101" s="20"/>
      <c r="H101" s="20"/>
      <c r="I101" s="20"/>
      <c r="J101" s="7"/>
      <c r="K101" s="7"/>
      <c r="L101" s="20"/>
      <c r="M101" s="20"/>
    </row>
    <row r="102" customHeight="1" spans="1:13">
      <c r="A102" s="19"/>
      <c r="B102" s="20"/>
      <c r="C102" s="20"/>
      <c r="D102" s="20"/>
      <c r="E102" s="21"/>
      <c r="F102" s="7"/>
      <c r="G102" s="20"/>
      <c r="H102" s="20"/>
      <c r="I102" s="20"/>
      <c r="J102" s="7"/>
      <c r="K102" s="7"/>
      <c r="L102" s="20"/>
      <c r="M102" s="20"/>
    </row>
    <row r="103" customHeight="1" spans="1:13">
      <c r="A103" s="19"/>
      <c r="B103" s="20"/>
      <c r="C103" s="20"/>
      <c r="D103" s="20"/>
      <c r="E103" s="21"/>
      <c r="F103" s="7"/>
      <c r="G103" s="20"/>
      <c r="H103" s="20"/>
      <c r="I103" s="20"/>
      <c r="J103" s="7"/>
      <c r="K103" s="7"/>
      <c r="L103" s="20"/>
      <c r="M103" s="20"/>
    </row>
    <row r="104" customHeight="1" spans="1:13">
      <c r="A104" s="19"/>
      <c r="B104" s="20"/>
      <c r="C104" s="20"/>
      <c r="D104" s="20"/>
      <c r="E104" s="21"/>
      <c r="F104" s="7"/>
      <c r="G104" s="20"/>
      <c r="H104" s="20"/>
      <c r="I104" s="20"/>
      <c r="J104" s="7"/>
      <c r="K104" s="7"/>
      <c r="L104" s="20"/>
      <c r="M104" s="20"/>
    </row>
    <row r="105" customHeight="1" spans="1:13">
      <c r="A105" s="19"/>
      <c r="B105" s="20"/>
      <c r="C105" s="20"/>
      <c r="D105" s="20"/>
      <c r="E105" s="21"/>
      <c r="F105" s="7"/>
      <c r="G105" s="20"/>
      <c r="H105" s="20"/>
      <c r="I105" s="20"/>
      <c r="J105" s="7"/>
      <c r="K105" s="7"/>
      <c r="L105" s="20"/>
      <c r="M105" s="20"/>
    </row>
    <row r="106" customHeight="1" spans="1:13">
      <c r="A106" s="19"/>
      <c r="B106" s="20"/>
      <c r="C106" s="20"/>
      <c r="D106" s="20"/>
      <c r="E106" s="21"/>
      <c r="F106" s="7"/>
      <c r="G106" s="20"/>
      <c r="H106" s="20"/>
      <c r="I106" s="20"/>
      <c r="J106" s="7"/>
      <c r="K106" s="7"/>
      <c r="L106" s="20"/>
      <c r="M106" s="20"/>
    </row>
    <row r="107" customHeight="1" spans="1:13">
      <c r="A107" s="19"/>
      <c r="B107" s="20"/>
      <c r="C107" s="20"/>
      <c r="D107" s="20"/>
      <c r="E107" s="21"/>
      <c r="F107" s="7"/>
      <c r="G107" s="20"/>
      <c r="H107" s="20"/>
      <c r="I107" s="20"/>
      <c r="J107" s="7"/>
      <c r="K107" s="7"/>
      <c r="L107" s="20"/>
      <c r="M107" s="20"/>
    </row>
    <row r="108" customHeight="1" spans="1:13">
      <c r="A108" s="19"/>
      <c r="B108" s="20"/>
      <c r="C108" s="20"/>
      <c r="D108" s="20"/>
      <c r="E108" s="21"/>
      <c r="F108" s="7"/>
      <c r="G108" s="20"/>
      <c r="H108" s="20"/>
      <c r="I108" s="20"/>
      <c r="J108" s="7"/>
      <c r="K108" s="7"/>
      <c r="L108" s="20"/>
      <c r="M108" s="20"/>
    </row>
    <row r="109" customHeight="1" spans="1:13">
      <c r="A109" s="19"/>
      <c r="B109" s="20"/>
      <c r="C109" s="20"/>
      <c r="D109" s="20"/>
      <c r="E109" s="21"/>
      <c r="F109" s="7"/>
      <c r="G109" s="20"/>
      <c r="H109" s="20"/>
      <c r="I109" s="20"/>
      <c r="J109" s="7"/>
      <c r="K109" s="7"/>
      <c r="L109" s="20"/>
      <c r="M109" s="20"/>
    </row>
    <row r="110" customHeight="1" spans="1:13">
      <c r="A110" s="19"/>
      <c r="B110" s="20"/>
      <c r="C110" s="20"/>
      <c r="D110" s="20"/>
      <c r="E110" s="21"/>
      <c r="F110" s="7"/>
      <c r="G110" s="20"/>
      <c r="H110" s="20"/>
      <c r="I110" s="20"/>
      <c r="J110" s="7"/>
      <c r="K110" s="7"/>
      <c r="L110" s="20"/>
      <c r="M110" s="20"/>
    </row>
    <row r="111" customHeight="1" spans="1:13">
      <c r="A111" s="19"/>
      <c r="B111" s="20"/>
      <c r="C111" s="20"/>
      <c r="D111" s="20"/>
      <c r="E111" s="21"/>
      <c r="F111" s="7"/>
      <c r="G111" s="20"/>
      <c r="H111" s="20"/>
      <c r="I111" s="20"/>
      <c r="J111" s="7"/>
      <c r="K111" s="7"/>
      <c r="L111" s="20"/>
      <c r="M111" s="20"/>
    </row>
    <row r="112" customHeight="1" spans="1:13">
      <c r="A112" s="19"/>
      <c r="B112" s="20"/>
      <c r="C112" s="20"/>
      <c r="D112" s="20"/>
      <c r="E112" s="21"/>
      <c r="F112" s="7"/>
      <c r="G112" s="20"/>
      <c r="H112" s="20"/>
      <c r="I112" s="20"/>
      <c r="J112" s="7"/>
      <c r="K112" s="7"/>
      <c r="L112" s="20"/>
      <c r="M112" s="20"/>
    </row>
    <row r="113" customHeight="1" spans="1:13">
      <c r="A113" s="19"/>
      <c r="B113" s="20"/>
      <c r="C113" s="20"/>
      <c r="D113" s="20"/>
      <c r="E113" s="21"/>
      <c r="F113" s="7"/>
      <c r="G113" s="20"/>
      <c r="H113" s="20"/>
      <c r="I113" s="20"/>
      <c r="J113" s="7"/>
      <c r="K113" s="7"/>
      <c r="L113" s="20"/>
      <c r="M113" s="20"/>
    </row>
    <row r="114" customHeight="1" spans="1:13">
      <c r="A114" s="19"/>
      <c r="B114" s="20"/>
      <c r="C114" s="20"/>
      <c r="D114" s="20"/>
      <c r="E114" s="21"/>
      <c r="F114" s="7"/>
      <c r="G114" s="20"/>
      <c r="H114" s="20"/>
      <c r="I114" s="20"/>
      <c r="J114" s="7"/>
      <c r="K114" s="7"/>
      <c r="L114" s="20"/>
      <c r="M114" s="20"/>
    </row>
    <row r="115" customHeight="1" spans="1:13">
      <c r="A115" s="19"/>
      <c r="B115" s="20"/>
      <c r="C115" s="20"/>
      <c r="D115" s="20"/>
      <c r="E115" s="21"/>
      <c r="F115" s="7"/>
      <c r="G115" s="20"/>
      <c r="H115" s="20"/>
      <c r="I115" s="20"/>
      <c r="J115" s="7"/>
      <c r="K115" s="7"/>
      <c r="L115" s="20"/>
      <c r="M115" s="20"/>
    </row>
    <row r="116" customHeight="1" spans="1:13">
      <c r="A116" s="19"/>
      <c r="B116" s="20"/>
      <c r="C116" s="20"/>
      <c r="D116" s="20"/>
      <c r="E116" s="21"/>
      <c r="F116" s="7"/>
      <c r="G116" s="20"/>
      <c r="H116" s="20"/>
      <c r="I116" s="20"/>
      <c r="J116" s="7"/>
      <c r="K116" s="7"/>
      <c r="L116" s="20"/>
      <c r="M116" s="20"/>
    </row>
    <row r="117" customHeight="1" spans="1:13">
      <c r="A117" s="19"/>
      <c r="B117" s="20"/>
      <c r="C117" s="20"/>
      <c r="D117" s="20"/>
      <c r="E117" s="21"/>
      <c r="F117" s="7"/>
      <c r="G117" s="20"/>
      <c r="H117" s="20"/>
      <c r="I117" s="20"/>
      <c r="J117" s="7"/>
      <c r="K117" s="7"/>
      <c r="L117" s="20"/>
      <c r="M117" s="20"/>
    </row>
    <row r="118" customHeight="1" spans="1:13">
      <c r="A118" s="19"/>
      <c r="B118" s="20"/>
      <c r="C118" s="20"/>
      <c r="D118" s="20"/>
      <c r="E118" s="21"/>
      <c r="F118" s="7"/>
      <c r="G118" s="20"/>
      <c r="H118" s="20"/>
      <c r="I118" s="20"/>
      <c r="J118" s="7"/>
      <c r="K118" s="7"/>
      <c r="L118" s="20"/>
      <c r="M118" s="20"/>
    </row>
    <row r="119" customHeight="1" spans="1:13">
      <c r="A119" s="19"/>
      <c r="B119" s="20"/>
      <c r="C119" s="20"/>
      <c r="D119" s="20"/>
      <c r="E119" s="21"/>
      <c r="F119" s="7"/>
      <c r="G119" s="20"/>
      <c r="H119" s="20"/>
      <c r="I119" s="20"/>
      <c r="J119" s="7"/>
      <c r="K119" s="7"/>
      <c r="L119" s="20"/>
      <c r="M119" s="20"/>
    </row>
    <row r="120" customHeight="1" spans="1:13">
      <c r="A120" s="19"/>
      <c r="B120" s="20"/>
      <c r="C120" s="20"/>
      <c r="D120" s="20"/>
      <c r="E120" s="21"/>
      <c r="F120" s="7"/>
      <c r="G120" s="20"/>
      <c r="H120" s="20"/>
      <c r="I120" s="20"/>
      <c r="J120" s="7"/>
      <c r="K120" s="7"/>
      <c r="L120" s="20"/>
      <c r="M120" s="20"/>
    </row>
    <row r="121" customHeight="1" spans="1:13">
      <c r="A121" s="19"/>
      <c r="B121" s="20"/>
      <c r="C121" s="20"/>
      <c r="D121" s="20"/>
      <c r="E121" s="21"/>
      <c r="F121" s="7"/>
      <c r="G121" s="20"/>
      <c r="H121" s="20"/>
      <c r="I121" s="20"/>
      <c r="J121" s="7"/>
      <c r="K121" s="7"/>
      <c r="L121" s="20"/>
      <c r="M121" s="20"/>
    </row>
    <row r="122" customHeight="1" spans="1:13">
      <c r="A122" s="19"/>
      <c r="B122" s="20"/>
      <c r="C122" s="20"/>
      <c r="D122" s="20"/>
      <c r="E122" s="21"/>
      <c r="F122" s="7"/>
      <c r="G122" s="20"/>
      <c r="H122" s="20"/>
      <c r="I122" s="20"/>
      <c r="J122" s="7"/>
      <c r="K122" s="7"/>
      <c r="L122" s="20"/>
      <c r="M122" s="20"/>
    </row>
    <row r="123" customHeight="1" spans="1:13">
      <c r="A123" s="19"/>
      <c r="B123" s="20"/>
      <c r="C123" s="20"/>
      <c r="D123" s="20"/>
      <c r="E123" s="21"/>
      <c r="F123" s="7"/>
      <c r="G123" s="20"/>
      <c r="H123" s="20"/>
      <c r="I123" s="20"/>
      <c r="J123" s="7"/>
      <c r="K123" s="7"/>
      <c r="L123" s="20"/>
      <c r="M123" s="20"/>
    </row>
    <row r="124" customHeight="1" spans="1:13">
      <c r="A124" s="19"/>
      <c r="B124" s="20"/>
      <c r="C124" s="20"/>
      <c r="D124" s="20"/>
      <c r="E124" s="21"/>
      <c r="F124" s="7"/>
      <c r="G124" s="20"/>
      <c r="H124" s="20"/>
      <c r="I124" s="20"/>
      <c r="J124" s="7"/>
      <c r="K124" s="7"/>
      <c r="L124" s="20"/>
      <c r="M124" s="20"/>
    </row>
    <row r="125" customHeight="1" spans="1:13">
      <c r="A125" s="19"/>
      <c r="B125" s="20"/>
      <c r="C125" s="20"/>
      <c r="D125" s="20"/>
      <c r="E125" s="21"/>
      <c r="F125" s="7"/>
      <c r="G125" s="20"/>
      <c r="H125" s="20"/>
      <c r="I125" s="20"/>
      <c r="J125" s="7"/>
      <c r="K125" s="7"/>
      <c r="L125" s="20"/>
      <c r="M125" s="20"/>
    </row>
    <row r="126" customHeight="1" spans="1:13">
      <c r="A126" s="19"/>
      <c r="B126" s="20"/>
      <c r="C126" s="20"/>
      <c r="D126" s="20"/>
      <c r="E126" s="21"/>
      <c r="F126" s="7"/>
      <c r="G126" s="20"/>
      <c r="H126" s="20"/>
      <c r="I126" s="20"/>
      <c r="J126" s="7"/>
      <c r="K126" s="7"/>
      <c r="L126" s="20"/>
      <c r="M126" s="20"/>
    </row>
    <row r="127" customHeight="1" spans="1:13">
      <c r="A127" s="19"/>
      <c r="B127" s="20"/>
      <c r="C127" s="20"/>
      <c r="D127" s="20"/>
      <c r="E127" s="21"/>
      <c r="F127" s="7"/>
      <c r="G127" s="20"/>
      <c r="H127" s="20"/>
      <c r="I127" s="20"/>
      <c r="J127" s="7"/>
      <c r="K127" s="7"/>
      <c r="L127" s="20"/>
      <c r="M127" s="20"/>
    </row>
    <row r="128" customHeight="1" spans="1:13">
      <c r="A128" s="19"/>
      <c r="B128" s="20"/>
      <c r="C128" s="20"/>
      <c r="D128" s="20"/>
      <c r="E128" s="21"/>
      <c r="F128" s="7"/>
      <c r="G128" s="20"/>
      <c r="H128" s="20"/>
      <c r="I128" s="20"/>
      <c r="J128" s="7"/>
      <c r="K128" s="7"/>
      <c r="L128" s="20"/>
      <c r="M128" s="20"/>
    </row>
  </sheetData>
  <mergeCells count="27">
    <mergeCell ref="A1:M1"/>
    <mergeCell ref="A4:H4"/>
    <mergeCell ref="I4:M4"/>
    <mergeCell ref="C5:F5"/>
    <mergeCell ref="H5:K5"/>
    <mergeCell ref="A81:H81"/>
    <mergeCell ref="I81:M81"/>
    <mergeCell ref="C82:F82"/>
    <mergeCell ref="H82:K82"/>
    <mergeCell ref="A5:A6"/>
    <mergeCell ref="A82:A83"/>
    <mergeCell ref="B5:B6"/>
    <mergeCell ref="B24:B26"/>
    <mergeCell ref="B31:B33"/>
    <mergeCell ref="B82:B83"/>
    <mergeCell ref="B84:B92"/>
    <mergeCell ref="G5:G6"/>
    <mergeCell ref="G82:G83"/>
    <mergeCell ref="L5:L6"/>
    <mergeCell ref="L21:L23"/>
    <mergeCell ref="L24:L26"/>
    <mergeCell ref="L31:L33"/>
    <mergeCell ref="L35:L67"/>
    <mergeCell ref="L82:L83"/>
    <mergeCell ref="L84:L92"/>
    <mergeCell ref="M5:M6"/>
    <mergeCell ref="M82:M8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Página Inicial</vt:lpstr>
      <vt:lpstr>Concursos Públicos</vt:lpstr>
      <vt:lpstr>Seleções Públicas</vt:lpstr>
      <vt:lpstr>PGM Procurador</vt:lpstr>
      <vt:lpstr>SEDUC Diversos</vt:lpstr>
      <vt:lpstr>EMPREL - Analistas</vt:lpstr>
      <vt:lpstr>Reciprev - Diversos</vt:lpstr>
      <vt:lpstr>SEMUL - Analistas</vt:lpstr>
      <vt:lpstr>SESAU 2024 Diversos</vt:lpstr>
      <vt:lpstr>SP  SEPLAGTDSEDUCSEINFRASESANGA</vt:lpstr>
      <vt:lpstr>SP SEPUL</vt:lpstr>
      <vt:lpstr>SP SESP</vt:lpstr>
      <vt:lpstr>SP SEMUL SESEC</vt:lpstr>
      <vt:lpstr>SP SEPE</vt:lpstr>
      <vt:lpstr>SP SEDUC Diversos</vt:lpstr>
      <vt:lpstr>SP SEDA 2025</vt:lpstr>
      <vt:lpstr>SP SEDA 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Melanny Stephanny Maia Berengu</cp:lastModifiedBy>
  <dcterms:created xsi:type="dcterms:W3CDTF">2026-07-10T14:09:42Z</dcterms:created>
  <dcterms:modified xsi:type="dcterms:W3CDTF">2026-07-10T14:51:15Z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CalculationRule">
    <vt:i4>0</vt:i4>
  </property>
  <property fmtid="{D5CDD505-2E9C-101B-9397-08002B2CF9AE}" pid="4" name="ICV">
    <vt:lpwstr>0CBBEEF370CD47CE8230CE1CEE3AD429_12</vt:lpwstr>
  </property>
</Properties>
</file>