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r:id="rId12"/>
    <sheet name="SP SEPUL" sheetId="13" r:id="rId13"/>
    <sheet name="SP SESP" sheetId="14" r:id="rId14"/>
    <sheet name="SP SEMUL SESEC" sheetId="15" r:id="rId15"/>
    <sheet name="SP SEPE" sheetId="16" r:id="rId16"/>
    <sheet name="SP SEDUC Diversos" sheetId="17" r:id="rId17"/>
    <sheet name="SP SEDA 2025" sheetId="18" r:id="rId18"/>
    <sheet name="SP SEDA 2026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<sst xmlns="http://schemas.openxmlformats.org/spreadsheetml/2006/main" count="927" uniqueCount="414">
  <si>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</si>
  <si>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</si>
  <si>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</si>
  <si>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</si>
  <si>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</si>
  <si>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</si>
  <si>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</si>
  <si>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</si>
  <si>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</si>
  <si>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</si>
  <si>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</si>
  <si>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</si>
  <si>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</si>
  <si>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</si>
  <si>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</si>
  <si>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</si>
  <si>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</si>
  <si>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</si>
  <si>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</si>
  <si>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</si>
  <si>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</si>
  <si>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</si>
  <si>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</si>
  <si>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</si>
  <si>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</si>
  <si>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ESPORTES</t>
  </si>
  <si>
    <t xml:space="preserve">Link de Informações da Seleção: 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</si>
  <si>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</si>
  <si>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</si>
  <si>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</si>
  <si>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</si>
  <si>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</si>
  <si>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</si>
  <si>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</si>
  <si>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 xml:space="preserve">SECRETARIA EXECUTIVA DE DEFESA DOS ANIMAIS E SECRETARIA DE ADMINISTRAÇÃO                                        
</t>
  </si>
  <si>
    <t>ANALISTA, TÉCNICO E AUXILIAR EM SAÚDE ANIMAL</t>
  </si>
  <si>
    <t xml:space="preserve">SECRETARIA EXECUTIVA DE DEFESA DOS ANIMAIS E SECRETARIA DE ADMINISTRAÇÃO 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</si>
  <si>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</si>
  <si>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</si>
  <si>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</si>
  <si>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</si>
  <si>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</si>
  <si>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</si>
  <si>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</si>
  <si>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</si>
  <si>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</si>
  <si>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</si>
  <si>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</si>
  <si>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</si>
  <si>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</si>
  <si>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</si>
  <si>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</si>
  <si>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</si>
  <si>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</si>
  <si>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</si>
  <si>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</si>
  <si>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</si>
  <si>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</si>
  <si>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</si>
  <si>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</si>
  <si>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</si>
  <si>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</si>
  <si>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</si>
  <si>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</si>
  <si>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</si>
  <si>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</si>
  <si>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</si>
  <si>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</si>
  <si>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</si>
  <si>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</si>
  <si>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</si>
  <si>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</si>
  <si>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</si>
  <si>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</si>
  <si>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</si>
  <si>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</si>
  <si>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</si>
  <si>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</si>
  <si>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</si>
  <si>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</si>
  <si>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</si>
  <si>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</si>
  <si>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</si>
  <si>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</si>
  <si>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</si>
  <si>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</si>
  <si>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</si>
  <si>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</si>
  <si>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</si>
  <si>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</si>
  <si>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</si>
  <si>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</si>
  <si>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</si>
  <si>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</si>
  <si>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</si>
  <si>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</si>
  <si>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</si>
  <si>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</si>
  <si>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</si>
  <si>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</si>
  <si>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</si>
  <si>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</si>
  <si>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</si>
  <si>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</si>
  <si>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</si>
  <si>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</si>
  <si>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</si>
  <si>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</si>
  <si>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</si>
  <si>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</si>
  <si>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</si>
  <si>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</si>
  <si>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</si>
  <si>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</si>
  <si>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</si>
  <si>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</si>
  <si>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</si>
  <si>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</si>
  <si>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</si>
  <si>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</si>
  <si>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</si>
  <si>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</si>
  <si>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</si>
  <si>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</si>
  <si>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</si>
  <si>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</si>
  <si>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</si>
  <si>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</si>
  <si>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</si>
  <si>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</si>
  <si>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</si>
  <si>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</si>
  <si>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</si>
  <si>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</si>
  <si>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</si>
  <si>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</si>
  <si>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</si>
  <si>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</si>
  <si>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</si>
  <si>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</si>
  <si>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</si>
  <si>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</si>
  <si>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</si>
  <si>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</si>
  <si>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</si>
  <si>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</si>
  <si>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</si>
  <si>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</si>
  <si>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</si>
  <si>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Lista Finalizada. Nomeados dois candidatos final de fila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</si>
  <si>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</si>
  <si>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</si>
  <si>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</si>
  <si>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</si>
  <si>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</si>
  <si>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</si>
  <si>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</si>
  <si>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</si>
  <si>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</si>
  <si>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</si>
  <si>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</si>
  <si>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</si>
  <si>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</si>
  <si>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</si>
  <si>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</si>
  <si>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</si>
  <si>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</si>
  <si>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</si>
  <si>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</si>
  <si>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</si>
  <si>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</si>
  <si>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</si>
  <si>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</si>
  <si>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</si>
  <si>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</si>
  <si>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</si>
  <si>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</si>
  <si>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</si>
  <si>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</si>
  <si>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</si>
  <si>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</si>
  <si>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</si>
  <si>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Lista Finalizada/ 130 candidatos final de fila nomeados</t>
  </si>
  <si>
    <t>Professor II - Todas as Disciplinas</t>
  </si>
  <si>
    <t>Professor II - Disciplina:Artes</t>
  </si>
  <si>
    <t>Professor II - Disciplina: Ciências</t>
  </si>
  <si>
    <t>Lista Finalizada / 1 candidato ampla final de fila nomeado</t>
  </si>
  <si>
    <t>Professor II - Disciplina: Educação Física</t>
  </si>
  <si>
    <t>Professor II - Disciplina: Geografia</t>
  </si>
  <si>
    <t>Professor II - Disciplina: História</t>
  </si>
  <si>
    <t>Lista Finalizada / 3 candidatos ampla e 1 PPNI final de fila foram nomeados</t>
  </si>
  <si>
    <t>Professor II - Disciplina: Língua Inglesa</t>
  </si>
  <si>
    <t>Professor II - Disciplina: Língua Portuguesa</t>
  </si>
  <si>
    <t>Lista Finalizada / 4 Candidatos ampla e 1 candidato PPNI final de fila foram nomeados</t>
  </si>
  <si>
    <t>Professor II - Disciplina: Matemática</t>
  </si>
  <si>
    <t>Lista Finalizada / 6 candidatos ampla final de fila nomeados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</si>
  <si>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</si>
  <si>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</si>
  <si>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</si>
  <si>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</si>
  <si>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</si>
  <si>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</si>
  <si>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</si>
  <si>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</si>
  <si>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</si>
  <si>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</si>
  <si>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</si>
  <si>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</si>
  <si>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</si>
  <si>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</si>
  <si>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</si>
  <si>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</si>
  <si>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</si>
  <si>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</si>
  <si>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</si>
  <si>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</si>
  <si>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</si>
  <si>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</si>
  <si>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</si>
  <si>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</si>
  <si>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</si>
  <si>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</si>
  <si>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</si>
  <si>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</si>
  <si>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</si>
  <si>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</si>
  <si>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</si>
  <si>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</si>
  <si>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</si>
  <si>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</si>
  <si>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</si>
  <si>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</si>
  <si>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</si>
  <si>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</si>
  <si>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</si>
  <si>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</si>
  <si>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</si>
  <si>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</si>
  <si>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</si>
  <si>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</si>
  <si>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</si>
  <si>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</si>
  <si>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</si>
  <si>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</si>
  <si>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</si>
  <si>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</si>
  <si>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</si>
  <si>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</si>
  <si>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</si>
  <si>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</si>
  <si>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</si>
  <si>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</si>
  <si>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</si>
  <si>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</si>
  <si>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</si>
  <si>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</si>
  <si>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</si>
  <si>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</si>
  <si>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</si>
  <si>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</si>
  <si>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</si>
  <si>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</si>
  <si>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</si>
  <si>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</si>
  <si>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</si>
  <si>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</si>
  <si>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</si>
  <si>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</si>
  <si>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</si>
  <si>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</si>
  <si>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</si>
  <si>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</si>
  <si>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</si>
  <si>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</si>
  <si>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</si>
  <si>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</si>
  <si>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</si>
  <si>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</si>
  <si>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</si>
  <si>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</si>
  <si>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</si>
  <si>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</si>
  <si>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</si>
  <si>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</si>
  <si>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</si>
  <si>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</si>
  <si>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</si>
  <si>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</si>
  <si>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</si>
  <si>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</si>
  <si>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</si>
  <si>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</si>
  <si>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</si>
  <si>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</si>
  <si>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</si>
  <si>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</si>
  <si>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</si>
  <si>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</si>
  <si>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</si>
  <si>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</si>
  <si>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</si>
  <si>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</si>
  <si>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</si>
  <si>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</si>
  <si>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</si>
  <si>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</si>
  <si>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</si>
  <si>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</si>
  <si>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</si>
  <si>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</si>
  <si>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</si>
  <si>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</si>
  <si>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</si>
  <si>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</si>
  <si>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</si>
  <si>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</si>
  <si>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</si>
  <si>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</si>
  <si>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</si>
  <si>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</si>
  <si>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</si>
  <si>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</si>
  <si>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</si>
  <si>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</si>
  <si>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</si>
  <si>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</si>
  <si>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</si>
  <si>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</si>
  <si>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</si>
  <si>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</si>
  <si>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</si>
  <si>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</si>
  <si>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</si>
  <si>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</si>
  <si>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</si>
  <si>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</si>
  <si>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</si>
  <si>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</si>
  <si>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</si>
  <si>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</si>
  <si>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</si>
  <si>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</si>
  <si>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</si>
  <si>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</si>
  <si>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</si>
  <si>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</si>
  <si>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</si>
  <si>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</si>
  <si>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</si>
  <si>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</si>
  <si>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</si>
  <si>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</si>
  <si>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</si>
  <si>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</si>
  <si>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</si>
  <si>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</si>
  <si>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</si>
  <si>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</si>
  <si>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</si>
  <si>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</si>
  <si>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</si>
  <si>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</si>
  <si>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</si>
  <si>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</si>
  <si>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</si>
  <si>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</si>
  <si>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</si>
  <si>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</si>
  <si>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</si>
  <si>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</si>
  <si>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</si>
  <si>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</si>
  <si>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</si>
  <si>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</si>
  <si>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</si>
  <si>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</si>
  <si>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</si>
  <si>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</si>
  <si>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</si>
  <si>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</si>
  <si>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</si>
  <si>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</si>
  <si>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</si>
  <si>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</si>
  <si>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</si>
  <si>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</si>
  <si>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</si>
  <si>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</si>
  <si>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</si>
  <si>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</si>
  <si>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</si>
  <si>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</si>
  <si>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</si>
  <si>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</si>
  <si>
    <t>ÓRGÃO: SECRETARIA EXECUTIVA DE PROTEÇÃO E DEFESA DOS ANIMAIS E SECRETARIA DE ADMINISTRAÇÃO</t>
  </si>
  <si>
    <t>SELEÇÃO PÚBLICA SIMPLIFICADA EDITAL Nº 01/2025</t>
  </si>
  <si>
    <t>HOMOLOGADO: 23/12/2025</t>
  </si>
  <si>
    <t>Analista em Saúde Animal – Veterinário 40h - Todas as especialidades</t>
  </si>
  <si>
    <t>Analista em Saúde Animal – Veterinário 40h - Especialidade: Clínica Médica</t>
  </si>
  <si>
    <t>Analista em Saúde Animal – Veterinário 40h - Especialidade: Cirurgia</t>
  </si>
  <si>
    <t>Analista em Saúde Animal – Veterinário 40h - Especialidade: Ortopedia</t>
  </si>
  <si>
    <t>Analista em Saúde Animal – Veterinário 40h - Especialidade: Cardiologia</t>
  </si>
  <si>
    <t>Analista em Saúde Animal – Veterinário 40h - Especialidade: Patologia</t>
  </si>
  <si>
    <t>Analista em Saúde Animal – Veterinário 40h Plantonista - Todas as especialidades</t>
  </si>
  <si>
    <t>Analista em Saúde Animal – Veterinário 40h Plantonista – Especialidade: Diagnóstico por Imagem</t>
  </si>
  <si>
    <t>Analista em Saúde Animal – Veterinário 40h Plantonista - Especialidade: Clínica Médica</t>
  </si>
  <si>
    <t>Analista em Saúde Animal – Veterinário 40h Plantonista - Especialidade: Cirurgia</t>
  </si>
  <si>
    <t>Analista em Saúde Animal – Veterinário 40h Plantonista - Especialidade: Anestesia</t>
  </si>
  <si>
    <t>Analista em Saúde Animal – Veterinário 20h - Especialidade: Dermatologia</t>
  </si>
  <si>
    <t>Auxiliar em Saúde Animal - Auxiliar Veterinário 40h</t>
  </si>
  <si>
    <t>Auxiliar em Saúde Animal - Auxiliar Veterinário 40h Plantonista</t>
  </si>
  <si>
    <t>Técnico em Saúde Animal - Radiologia e Imagenologia 24h</t>
  </si>
  <si>
    <t>SELEÇÃO PÚBLICA SIMPLIFICADA EDITAL Nº 01/2026</t>
  </si>
  <si>
    <t>HOMOLOGADO: 11/02/2026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</si>
</sst>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3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70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3" xfId="0" applyFont="1" applyFill="1" applyBorder="1" applyAlignment="1">
      <alignment vertical="center"/>
    </xf>
    <xf numFmtId="0" fontId="3" fillId="0" borderId="14" xfId="0" applyFont="1" applyBorder="1"/>
    <xf numFmtId="0" fontId="4" fillId="6" borderId="14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9" fillId="6" borderId="13" xfId="0" applyFont="1" applyFill="1" applyBorder="1" applyAlignment="1">
      <alignment vertical="center" wrapText="1"/>
    </xf>
    <xf numFmtId="180" fontId="4" fillId="6" borderId="15" xfId="0" applyNumberFormat="1" applyFont="1" applyFill="1" applyBorder="1" applyAlignment="1">
      <alignment horizontal="left" vertical="center"/>
    </xf>
    <xf numFmtId="0" fontId="11" fillId="6" borderId="0" xfId="0" applyFont="1" applyFill="1" applyAlignment="1">
      <alignment horizontal="center" vertical="top" wrapText="1"/>
    </xf>
    <xf numFmtId="0" fontId="3" fillId="0" borderId="16" xfId="0" applyFont="1" applyBorder="1"/>
    <xf numFmtId="0" fontId="8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58" fontId="4" fillId="6" borderId="15" xfId="0" applyNumberFormat="1" applyFont="1" applyFill="1" applyBorder="1" applyAlignment="1">
      <alignment horizontal="left" vertical="center"/>
    </xf>
    <xf numFmtId="0" fontId="2" fillId="6" borderId="16" xfId="0" applyFont="1" applyFill="1" applyBorder="1" applyAlignment="1">
      <alignment vertical="center"/>
    </xf>
    <xf numFmtId="0" fontId="11" fillId="6" borderId="0" xfId="0" applyFont="1" applyFill="1" applyAlignment="1">
      <alignment horizontal="left" vertical="top" wrapText="1"/>
    </xf>
    <xf numFmtId="0" fontId="3" fillId="0" borderId="17" xfId="0" applyFont="1" applyBorder="1"/>
    <xf numFmtId="0" fontId="4" fillId="6" borderId="15" xfId="0" applyFont="1" applyFill="1" applyBorder="1" applyAlignment="1">
      <alignment horizontal="center" vertical="center" wrapText="1"/>
    </xf>
    <xf numFmtId="58" fontId="2" fillId="4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3" fillId="0" borderId="0" xfId="0" applyFont="1" applyAlignment="1"/>
    <xf numFmtId="0" fontId="12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hyperlink" Target="#'SP SEDA 2026'!A1"/><Relationship Id="rId6" Type="http://schemas.openxmlformats.org/officeDocument/2006/relationships/hyperlink" Target="#'SP SEDA 2025'!A1"/><Relationship Id="rId5" Type="http://schemas.openxmlformats.org/officeDocument/2006/relationships/hyperlink" Target="#'P&#225;gina Inicial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58115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27304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752475" cy="533400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9163685" y="209550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870585" cy="571500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255885" y="219075"/>
          <a:ext cx="87058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Concursos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>
      <xdr:nvSpPr>
        <xdr:cNvPr id="36" name="Shape 36">
          <a:hlinkClick xmlns:r="http://schemas.openxmlformats.org/officeDocument/2006/relationships" r:id="rId1"/>
        </xdr:cNvPr>
        <xdr:cNvSpPr/>
      </xdr:nvSpPr>
      <xdr:spPr>
        <a:xfrm>
          <a:off x="9455785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875665" cy="571500"/>
    <xdr:sp>
      <xdr:nvSpPr>
        <xdr:cNvPr id="37" name="Shape 37">
          <a:hlinkClick xmlns:r="http://schemas.openxmlformats.org/officeDocument/2006/relationships" r:id="rId1"/>
        </xdr:cNvPr>
        <xdr:cNvSpPr/>
      </xdr:nvSpPr>
      <xdr:spPr>
        <a:xfrm>
          <a:off x="9424670" y="228600"/>
          <a:ext cx="87566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994410" cy="63754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260205" y="209550"/>
          <a:ext cx="994410" cy="63754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918210" cy="571500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0287635" y="228600"/>
          <a:ext cx="918210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870585" cy="55245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9525000" y="219075"/>
          <a:ext cx="87058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851535" cy="532765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588500" y="209550"/>
          <a:ext cx="851535" cy="53276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127635</xdr:colOff>
      <xdr:row>0</xdr:row>
      <xdr:rowOff>142875</xdr:rowOff>
    </xdr:from>
    <xdr:ext cx="851535" cy="532765"/>
    <xdr:sp>
      <xdr:nvSpPr>
        <xdr:cNvPr id="2" name="Shape 41">
          <a:hlinkClick xmlns:r="http://schemas.openxmlformats.org/officeDocument/2006/relationships" r:id="rId1"/>
        </xdr:cNvPr>
        <xdr:cNvSpPr/>
      </xdr:nvSpPr>
      <xdr:spPr>
        <a:xfrm>
          <a:off x="10758170" y="142875"/>
          <a:ext cx="851535" cy="53276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alt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111125</xdr:colOff>
      <xdr:row>0</xdr:row>
      <xdr:rowOff>180975</xdr:rowOff>
    </xdr:from>
    <xdr:ext cx="851535" cy="532765"/>
    <xdr:sp>
      <xdr:nvSpPr>
        <xdr:cNvPr id="2" name="Shape 41">
          <a:hlinkClick xmlns:r="http://schemas.openxmlformats.org/officeDocument/2006/relationships" r:id="rId1"/>
        </xdr:cNvPr>
        <xdr:cNvSpPr/>
      </xdr:nvSpPr>
      <xdr:spPr>
        <a:xfrm>
          <a:off x="10751185" y="180975"/>
          <a:ext cx="851535" cy="53276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alt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66675</xdr:rowOff>
    </xdr:from>
    <xdr:ext cx="790575" cy="3619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7234555" y="115474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8190865" y="10690225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58</xdr:row>
      <xdr:rowOff>57150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7244080" y="10366375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7234555" y="93757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7234555" y="83724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7244080" y="74009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7244080" y="6394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7234555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7234555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7234555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7244080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7234555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1088390" cy="467360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1088390" cy="46736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85725</xdr:colOff>
      <xdr:row>28</xdr:row>
      <xdr:rowOff>123825</xdr:rowOff>
    </xdr:from>
    <xdr:ext cx="790575" cy="371475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138670" y="5257800"/>
          <a:ext cx="790575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22</xdr:row>
      <xdr:rowOff>114300</xdr:rowOff>
    </xdr:from>
    <xdr:ext cx="790575" cy="3619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129145" y="42195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16</xdr:row>
      <xdr:rowOff>323850</xdr:rowOff>
    </xdr:from>
    <xdr:ext cx="790575" cy="3619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119620" y="314325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85725</xdr:colOff>
      <xdr:row>10</xdr:row>
      <xdr:rowOff>85725</xdr:rowOff>
    </xdr:from>
    <xdr:ext cx="790575" cy="3619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138670" y="187642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4</xdr:row>
      <xdr:rowOff>114300</xdr:rowOff>
    </xdr:from>
    <xdr:ext cx="790575" cy="3619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119620" y="87630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0</xdr:row>
      <xdr:rowOff>247650</xdr:rowOff>
    </xdr:from>
    <xdr:ext cx="1148715" cy="390525"/>
    <xdr:sp>
      <xdr:nvSpPr>
        <xdr:cNvPr id="23" name="Shape 23">
          <a:hlinkClick xmlns:r="http://schemas.openxmlformats.org/officeDocument/2006/relationships" r:id="rId5"/>
        </xdr:cNvPr>
        <xdr:cNvSpPr/>
      </xdr:nvSpPr>
      <xdr:spPr>
        <a:xfrm>
          <a:off x="304800" y="247650"/>
          <a:ext cx="1148715" cy="39052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34</xdr:row>
      <xdr:rowOff>104775</xdr:rowOff>
    </xdr:from>
    <xdr:ext cx="790575" cy="400050"/>
    <xdr:sp>
      <xdr:nvSpPr>
        <xdr:cNvPr id="24" name="Shape 24">
          <a:hlinkClick xmlns:r="http://schemas.openxmlformats.org/officeDocument/2006/relationships" r:id="rId6"/>
        </xdr:cNvPr>
        <xdr:cNvSpPr/>
      </xdr:nvSpPr>
      <xdr:spPr>
        <a:xfrm>
          <a:off x="7129145" y="6162675"/>
          <a:ext cx="790575" cy="4000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40</xdr:row>
      <xdr:rowOff>276225</xdr:rowOff>
    </xdr:from>
    <xdr:ext cx="790575" cy="361950"/>
    <xdr:sp>
      <xdr:nvSpPr>
        <xdr:cNvPr id="25" name="Shape 25">
          <a:hlinkClick xmlns:r="http://schemas.openxmlformats.org/officeDocument/2006/relationships" r:id="rId7"/>
        </xdr:cNvPr>
        <xdr:cNvSpPr/>
      </xdr:nvSpPr>
      <xdr:spPr>
        <a:xfrm>
          <a:off x="7119620" y="743902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9930130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0003155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9898380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7585710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8999220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8383905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52475" cy="533400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8590280" y="219075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7" Type="http://schemas.openxmlformats.org/officeDocument/2006/relationships/hyperlink" Target="https://conecta.recife.pe.gov.br/" TargetMode="External"/><Relationship Id="rId6" Type="http://schemas.openxmlformats.org/officeDocument/2006/relationships/hyperlink" Target="https://institutodarwin.com/portal/descricao-selecao/43/" TargetMode="External"/><Relationship Id="rId5" Type="http://schemas.openxmlformats.org/officeDocument/2006/relationships/hyperlink" Target="https://institutodarwin.com/portal/descricao-selecao/44/" TargetMode="External"/><Relationship Id="rId4" Type="http://schemas.openxmlformats.org/officeDocument/2006/relationships/hyperlink" Target="https://institutodarwin.com/portal/descricao-selecao/41/" TargetMode="External"/><Relationship Id="rId3" Type="http://schemas.openxmlformats.org/officeDocument/2006/relationships/hyperlink" Target="http://www.upenet.com.br/concursos/24_Selec-SEMUL/" TargetMode="External"/><Relationship Id="rId2" Type="http://schemas.openxmlformats.org/officeDocument/2006/relationships/hyperlink" Target="https://institutodarwin.com/portal/descricao-selecao/45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F20" sqref="F20"/>
    </sheetView>
  </sheetViews>
  <sheetFormatPr defaultColWidth="12.6285714285714" defaultRowHeight="15.75" customHeight="1"/>
  <cols>
    <col min="1" max="1" width="14.7142857142857" customWidth="1"/>
    <col min="2" max="2" width="11.7142857142857" customWidth="1"/>
  </cols>
  <sheetData>
    <row r="1" customHeight="1" spans="1:26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Height="1" spans="1:26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Height="1" spans="1:26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Height="1" spans="1:26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Height="1" spans="1:26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Height="1" spans="1:26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Height="1" spans="1:26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Height="1" spans="1:26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Height="1" spans="1:26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Height="1" spans="1:26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Height="1" spans="1:26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Height="1" spans="1:2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Height="1" spans="1:26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Height="1" spans="1:26">
      <c r="A14" s="52"/>
      <c r="B14" s="52"/>
      <c r="C14" s="52"/>
      <c r="D14" s="66"/>
      <c r="E14" s="66"/>
      <c r="F14" s="66"/>
      <c r="G14" s="66"/>
      <c r="H14" s="66"/>
      <c r="I14" s="66"/>
      <c r="J14" s="52"/>
      <c r="K14" s="69"/>
      <c r="L14" s="69"/>
      <c r="M14" s="69"/>
      <c r="N14" s="69"/>
      <c r="O14" s="69"/>
      <c r="P14" s="69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Height="1" spans="1:26">
      <c r="A15" s="52"/>
      <c r="B15" s="52"/>
      <c r="C15" s="52"/>
      <c r="D15" s="66"/>
      <c r="E15" s="66"/>
      <c r="F15" s="66"/>
      <c r="G15" s="66"/>
      <c r="H15" s="66"/>
      <c r="I15" s="66"/>
      <c r="J15" s="52"/>
      <c r="K15" s="69"/>
      <c r="L15" s="69"/>
      <c r="M15" s="69"/>
      <c r="N15" s="69"/>
      <c r="O15" s="69"/>
      <c r="P15" s="69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Height="1" spans="1:26">
      <c r="A16" s="52"/>
      <c r="B16" s="52"/>
      <c r="C16" s="52"/>
      <c r="D16" s="66"/>
      <c r="E16" s="66"/>
      <c r="F16" s="66"/>
      <c r="G16" s="66"/>
      <c r="H16" s="66"/>
      <c r="I16" s="66"/>
      <c r="J16" s="52"/>
      <c r="K16" s="69"/>
      <c r="L16" s="69"/>
      <c r="M16" s="69"/>
      <c r="N16" s="69"/>
      <c r="O16" s="69"/>
      <c r="P16" s="69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Height="1" spans="1:26">
      <c r="A17" s="52"/>
      <c r="B17" s="52"/>
      <c r="C17" s="52"/>
      <c r="D17" s="66"/>
      <c r="E17" s="66"/>
      <c r="F17" s="66"/>
      <c r="G17" s="66"/>
      <c r="H17" s="66"/>
      <c r="I17" s="66"/>
      <c r="J17" s="52"/>
      <c r="K17" s="69"/>
      <c r="L17" s="69"/>
      <c r="M17" s="69"/>
      <c r="N17" s="69"/>
      <c r="O17" s="69"/>
      <c r="P17" s="69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Height="1" spans="1:26">
      <c r="A18" s="52"/>
      <c r="B18" s="52"/>
      <c r="C18" s="52"/>
      <c r="D18" s="66"/>
      <c r="E18" s="66"/>
      <c r="F18" s="66"/>
      <c r="G18" s="66"/>
      <c r="H18" s="66"/>
      <c r="I18" s="66"/>
      <c r="J18" s="52"/>
      <c r="K18" s="69"/>
      <c r="L18" s="69"/>
      <c r="M18" s="69"/>
      <c r="N18" s="69"/>
      <c r="O18" s="69"/>
      <c r="P18" s="69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Height="1" spans="1:26">
      <c r="A19" s="16" t="s">
        <v>0</v>
      </c>
      <c r="B19" s="67">
        <v>46161</v>
      </c>
      <c r="C19" s="52"/>
      <c r="D19" s="66"/>
      <c r="E19" s="66"/>
      <c r="F19" s="66"/>
      <c r="G19" s="66"/>
      <c r="H19" s="66"/>
      <c r="I19" s="66"/>
      <c r="J19" s="52"/>
      <c r="K19" s="69"/>
      <c r="L19" s="69"/>
      <c r="M19" s="69"/>
      <c r="N19" s="69"/>
      <c r="O19" s="69"/>
      <c r="P19" s="69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Height="1" spans="1:26">
      <c r="A20" s="52"/>
      <c r="B20" s="52"/>
      <c r="C20" s="52"/>
      <c r="D20" s="66"/>
      <c r="E20" s="66"/>
      <c r="F20" s="66"/>
      <c r="G20" s="66"/>
      <c r="H20" s="66"/>
      <c r="I20" s="66"/>
      <c r="J20" s="52"/>
      <c r="K20" s="69"/>
      <c r="L20" s="69"/>
      <c r="M20" s="69"/>
      <c r="N20" s="69"/>
      <c r="O20" s="69"/>
      <c r="P20" s="69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Height="1" spans="1:26">
      <c r="A21" s="52"/>
      <c r="B21" s="52"/>
      <c r="C21" s="52"/>
      <c r="D21" s="66"/>
      <c r="E21" s="66"/>
      <c r="F21" s="66"/>
      <c r="G21" s="66"/>
      <c r="H21" s="66"/>
      <c r="I21" s="66"/>
      <c r="J21" s="52"/>
      <c r="K21" s="69"/>
      <c r="L21" s="69"/>
      <c r="M21" s="69"/>
      <c r="N21" s="69"/>
      <c r="O21" s="69"/>
      <c r="P21" s="69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Height="1" spans="1:26">
      <c r="A22" s="52"/>
      <c r="B22" s="52"/>
      <c r="C22" s="68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Height="1" spans="1:26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Height="1" spans="1:26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Height="1" spans="1:26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Height="1" spans="1:26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Height="1" spans="1:26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Height="1" spans="1:26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Height="1" spans="1:26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Height="1" spans="1:26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Height="1" spans="1:26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Height="1" spans="1:26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Height="1" spans="3:26"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Height="1" spans="1:26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Height="1" spans="1:26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Height="1" spans="1:26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Height="1" spans="1:26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Height="1" spans="1:26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Height="1" spans="1:26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Height="1" spans="1:26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Height="1" spans="1:26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Height="1" spans="1:26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Height="1" spans="1:26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Height="1" spans="1:26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Height="1" spans="1:26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Height="1" spans="1:26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Height="1" spans="1:26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Height="1" spans="1:26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Height="1" spans="1:26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Height="1" spans="1:26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Height="1" spans="1:26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Height="1" spans="1:26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Height="1" spans="1:26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Height="1" spans="1:26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Height="1" spans="1:26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Height="1" spans="1:2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Height="1" spans="1:26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Height="1" spans="1:26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Height="1" spans="1:26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Height="1" spans="1:26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Height="1" spans="1:26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Height="1" spans="1:26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Height="1" spans="1:26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Height="1" spans="1:26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Height="1" spans="1:26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Height="1" spans="1:2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Height="1" spans="1:26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Height="1" spans="1:26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Height="1" spans="1:26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Height="1" spans="1:26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Height="1" spans="1:26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Height="1" spans="1:26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Height="1" spans="1:26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Height="1" spans="1:26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Height="1" spans="1:26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Height="1" spans="1:2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Height="1" spans="1:26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Height="1" spans="1:26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Height="1" spans="1:26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Height="1" spans="1:26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Height="1" spans="1:26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Height="1" spans="1:26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Height="1" spans="1:26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Height="1" spans="1:26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Height="1" spans="1:26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Height="1" spans="1:2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Height="1" spans="1:26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Height="1" spans="1:26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Height="1" spans="1:26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Height="1" spans="1:26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Height="1" spans="1:26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Height="1" spans="1:26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Height="1" spans="1:26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Height="1" spans="1:26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Height="1" spans="1:26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Height="1" spans="1:2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Height="1" spans="1:26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Height="1" spans="1:26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Height="1" spans="1:26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Height="1" spans="1:26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Height="1" spans="1:26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Height="1" spans="1:26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Height="1" spans="1:26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Height="1" spans="1:26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Height="1" spans="1:26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Height="1" spans="1:2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Height="1" spans="1:26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Height="1" spans="1:26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Height="1" spans="1:26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Height="1" spans="1:26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Height="1" spans="1:26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Height="1" spans="1:26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Height="1" spans="1:26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Height="1" spans="1:26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Height="1" spans="1:26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Height="1" spans="1:2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Height="1" spans="1:26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Height="1" spans="1:26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Height="1" spans="1:26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Height="1" spans="1:26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Height="1" spans="1:26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Height="1" spans="1:26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Height="1" spans="1:26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Height="1" spans="1:26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Height="1" spans="1:26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Height="1" spans="1:2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Height="1" spans="1:26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Height="1" spans="1:26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Height="1" spans="1:26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Height="1" spans="1:26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Height="1" spans="1:26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Height="1" spans="1:26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Height="1" spans="1:26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Height="1" spans="1:26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Height="1" spans="1:26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Height="1" spans="1:2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Height="1" spans="1:26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Height="1" spans="1:26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Height="1" spans="1:26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Height="1" spans="1:26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Height="1" spans="1:26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Height="1" spans="1:26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Height="1" spans="1:26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Height="1" spans="1:26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Height="1" spans="1:26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Height="1" spans="1:2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Height="1" spans="1:26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Height="1" spans="1:26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Height="1" spans="1:26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Height="1" spans="1:26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Height="1" spans="1:26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Height="1" spans="1:26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Height="1" spans="1:26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Height="1" spans="1:26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Height="1" spans="1:26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Height="1" spans="1:2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Height="1" spans="1:26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Height="1" spans="1:26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Height="1" spans="1:26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Height="1" spans="1:26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Height="1" spans="1:26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Height="1" spans="1:26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Height="1" spans="1:26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Height="1" spans="1:26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Height="1" spans="1:26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Height="1" spans="1:2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Height="1" spans="1:26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Height="1" spans="1:26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Height="1" spans="1:26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Height="1" spans="1:26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Height="1" spans="1:26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Height="1" spans="1:26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Height="1" spans="1:26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Height="1" spans="1:26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Height="1" spans="1:26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Height="1" spans="1:2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Height="1" spans="1:26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Height="1" spans="1:26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Height="1" spans="1:26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Height="1" spans="1:26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Height="1" spans="1:26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Height="1" spans="1:26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Height="1" spans="1:26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Height="1" spans="1:26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Height="1" spans="1:26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Height="1" spans="1:2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Height="1" spans="1:26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Height="1" spans="1:26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Height="1" spans="1:26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Height="1" spans="1:26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Height="1" spans="1:26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Height="1" spans="1:26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Height="1" spans="1:26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Height="1" spans="1:26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Height="1" spans="1:26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Height="1" spans="1:2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Height="1" spans="1:26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Height="1" spans="1:26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Height="1" spans="1:26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Height="1" spans="1:26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Height="1" spans="1:26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Height="1" spans="1:26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Height="1" spans="1:26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Height="1" spans="1:26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Height="1" spans="1:26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Height="1" spans="1:2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Height="1" spans="1:26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Height="1" spans="1:26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Height="1" spans="1:26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Height="1" spans="1:26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Height="1" spans="1:26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Height="1" spans="1:26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Height="1" spans="1:26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Height="1" spans="1:26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Height="1" spans="1:26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Height="1" spans="1:2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Height="1" spans="1:26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Height="1" spans="1:26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Height="1" spans="1:26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Height="1" spans="1:26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Height="1" spans="1:26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Height="1" spans="1:26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Height="1" spans="1:26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Height="1" spans="1:26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Height="1" spans="1:26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Height="1" spans="1:2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Height="1" spans="1:26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Height="1" spans="1:26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Height="1" spans="1:26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Height="1" spans="1:26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Height="1" spans="1:26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Height="1" spans="1:26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Height="1" spans="1:26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Height="1" spans="1:26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Height="1" spans="1:26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Height="1" spans="1:26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Height="1" spans="1:26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Height="1" spans="1:26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Height="1" spans="1:26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Height="1" spans="1:26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Height="1" spans="1:26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Height="1" spans="1:26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Height="1" spans="1:26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Height="1" spans="1:26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Height="1" spans="1:26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Height="1" spans="1:2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Height="1" spans="1:26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Height="1" spans="1:26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Height="1" spans="1:26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Height="1" spans="1:26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Height="1" spans="1:26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Height="1" spans="1:26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Height="1" spans="1:26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Height="1" spans="1:26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Height="1" spans="1:26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Height="1" spans="1:26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Height="1" spans="1:26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Height="1" spans="1:26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Height="1" spans="1:26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Height="1" spans="1:26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Height="1" spans="1:26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Height="1" spans="1:26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Height="1" spans="1:26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Height="1" spans="1:26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Height="1" spans="1:26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Height="1" spans="1:26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Height="1" spans="1:26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Height="1" spans="1:26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Height="1" spans="1:26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Height="1" spans="1:26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Height="1" spans="1:26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Height="1" spans="1:26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Height="1" spans="1:26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Height="1" spans="1:26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Height="1" spans="1:26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Height="1" spans="1:26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Height="1" spans="1:26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Height="1" spans="1:26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Height="1" spans="1:26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Height="1" spans="1:26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Height="1" spans="1:26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Height="1" spans="1:26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Height="1" spans="1:26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Height="1" spans="1:26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Height="1" spans="1:26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Height="1" spans="1:26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Height="1" spans="1:26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Height="1" spans="1:26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Height="1" spans="1:26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Height="1" spans="1:26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Height="1" spans="1:26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Height="1" spans="1:26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Height="1" spans="1:26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Height="1" spans="1:26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Height="1" spans="1:26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Height="1" spans="1:26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Height="1" spans="1:26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Height="1" spans="1:26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Height="1" spans="1:26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Height="1" spans="1:26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Height="1" spans="1:26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Height="1" spans="1:26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Height="1" spans="1:26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Height="1" spans="1:26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Height="1" spans="1:26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Height="1" spans="1:26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Height="1" spans="1:26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Height="1" spans="1:26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Height="1" spans="1:26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Height="1" spans="1:26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Height="1" spans="1:26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Height="1" spans="1:26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Height="1" spans="1:26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Height="1" spans="1:26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Height="1" spans="1:26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Height="1" spans="1:26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Height="1" spans="1:26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Height="1" spans="1:26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Height="1" spans="1:26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Height="1" spans="1:26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Height="1" spans="1:26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Height="1" spans="1:26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Height="1" spans="1:26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Height="1" spans="1:26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Height="1" spans="1:26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Height="1" spans="1:26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Height="1" spans="1:26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Height="1" spans="1:26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Height="1" spans="1:26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Height="1" spans="1:26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Height="1" spans="1:26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Height="1" spans="1:26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Height="1" spans="1:26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Height="1" spans="1:26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Height="1" spans="1:26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Height="1" spans="1:26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Height="1" spans="1:26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Height="1" spans="1:26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Height="1" spans="1:26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Height="1" spans="1:26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Height="1" spans="1:26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Height="1" spans="1:26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Height="1" spans="1:26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Height="1" spans="1:26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Height="1" spans="1:26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Height="1" spans="1:26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Height="1" spans="1:26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Height="1" spans="1:26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Height="1" spans="1:26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Height="1" spans="1:26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Height="1" spans="1:26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Height="1" spans="1:26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Height="1" spans="1:26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Height="1" spans="1:26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Height="1" spans="1:26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Height="1" spans="1:2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Height="1" spans="1:26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Height="1" spans="1:26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Height="1" spans="1:26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Height="1" spans="1:26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Height="1" spans="1:26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Height="1" spans="1:26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Height="1" spans="1:26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Height="1" spans="1:26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Height="1" spans="1:26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Height="1" spans="1:26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Height="1" spans="1:26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Height="1" spans="1:26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Height="1" spans="1:26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Height="1" spans="1:26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Height="1" spans="1:26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Height="1" spans="1:26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Height="1" spans="1:26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Height="1" spans="1:26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Height="1" spans="1:26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Height="1" spans="1:26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Height="1" spans="1:26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Height="1" spans="1:26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Height="1" spans="1:26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Height="1" spans="1:26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Height="1" spans="1:26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Height="1" spans="1:26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Height="1" spans="1:26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Height="1" spans="1:26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Height="1" spans="1:26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Height="1" spans="1:26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Height="1" spans="1:26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Height="1" spans="1:26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Height="1" spans="1:26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Height="1" spans="1:26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Height="1" spans="1:26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Height="1" spans="1:26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Height="1" spans="1:26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Height="1" spans="1:26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Height="1" spans="1:26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Height="1" spans="1:26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Height="1" spans="1:26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Height="1" spans="1:26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Height="1" spans="1:26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Height="1" spans="1:26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Height="1" spans="1:26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Height="1" spans="1:26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Height="1" spans="1:26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Height="1" spans="1:26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Height="1" spans="1:26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Height="1" spans="1:26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Height="1" spans="1:26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Height="1" spans="1:26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Height="1" spans="1:26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Height="1" spans="1:26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Height="1" spans="1:26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Height="1" spans="1:26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Height="1" spans="1:26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Height="1" spans="1:26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Height="1" spans="1:26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Height="1" spans="1:26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Height="1" spans="1:26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Height="1" spans="1:26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Height="1" spans="1:26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Height="1" spans="1:26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Height="1" spans="1:26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Height="1" spans="1:26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Height="1" spans="1:26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Height="1" spans="1:26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Height="1" spans="1:26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Height="1" spans="1:26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Height="1" spans="1:26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Height="1" spans="1:26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Height="1" spans="1:26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Height="1" spans="1:26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Height="1" spans="1:26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Height="1" spans="1:26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Height="1" spans="1:26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Height="1" spans="1:26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Height="1" spans="1:26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Height="1" spans="1:26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Height="1" spans="1:26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Height="1" spans="1:26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Height="1" spans="1:26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Height="1" spans="1:26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Height="1" spans="1:26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Height="1" spans="1:26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Height="1" spans="1:26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Height="1" spans="1:26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Height="1" spans="1:26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Height="1" spans="1:26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Height="1" spans="1:26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Height="1" spans="1:26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Height="1" spans="1:26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Height="1" spans="1:26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Height="1" spans="1:26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Height="1" spans="1:26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Height="1" spans="1:26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Height="1" spans="1:26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Height="1" spans="1:26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Height="1" spans="1:26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Height="1" spans="1:26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Height="1" spans="1:26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Height="1" spans="1:26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Height="1" spans="1:26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Height="1" spans="1:26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Height="1" spans="1:26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Height="1" spans="1:26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Height="1" spans="1:26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Height="1" spans="1:26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Height="1" spans="1:26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Height="1" spans="1:26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Height="1" spans="1:26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Height="1" spans="1:26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Height="1" spans="1:26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Height="1" spans="1:26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Height="1" spans="1:26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Height="1" spans="1:26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Height="1" spans="1:26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Height="1" spans="1:26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Height="1" spans="1:26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Height="1" spans="1:26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Height="1" spans="1:26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Height="1" spans="1:26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Height="1" spans="1:26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Height="1" spans="1:26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Height="1" spans="1:26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Height="1" spans="1:26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Height="1" spans="1:26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Height="1" spans="1:26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Height="1" spans="1:26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Height="1" spans="1:26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Height="1" spans="1:26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Height="1" spans="1:26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Height="1" spans="1:26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Height="1" spans="1:26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Height="1" spans="1:26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Height="1" spans="1:26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Height="1" spans="1:26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Height="1" spans="1:26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Height="1" spans="1:26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Height="1" spans="1:26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Height="1" spans="1:26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Height="1" spans="1:26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Height="1" spans="1:26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Height="1" spans="1:26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Height="1" spans="1:26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Height="1" spans="1:26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Height="1" spans="1:26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Height="1" spans="1:26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Height="1" spans="1:26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Height="1" spans="1:26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Height="1" spans="1:26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Height="1" spans="1:26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Height="1" spans="1:26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Height="1" spans="1:26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Height="1" spans="1:26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Height="1" spans="1:26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Height="1" spans="1:26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Height="1" spans="1:26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Height="1" spans="1:26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Height="1" spans="1:26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Height="1" spans="1:26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Height="1" spans="1:26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Height="1" spans="1:26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Height="1" spans="1:26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Height="1" spans="1:26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Height="1" spans="1:26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Height="1" spans="1:26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Height="1" spans="1:26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Height="1" spans="1:26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Height="1" spans="1:26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Height="1" spans="1:26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Height="1" spans="1:26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Height="1" spans="1:26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Height="1" spans="1:26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Height="1" spans="1:26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Height="1" spans="1:26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Height="1" spans="1:26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Height="1" spans="1:26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Height="1" spans="1:26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Height="1" spans="1:26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Height="1" spans="1:26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Height="1" spans="1:26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Height="1" spans="1:26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Height="1" spans="1:26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Height="1" spans="1:26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Height="1" spans="1:26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Height="1" spans="1:26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Height="1" spans="1:26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Height="1" spans="1:26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Height="1" spans="1:26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Height="1" spans="1:26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Height="1" spans="1:26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Height="1" spans="1:26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Height="1" spans="1:26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Height="1" spans="1:26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Height="1" spans="1:26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Height="1" spans="1:26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Height="1" spans="1:26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Height="1" spans="1:26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Height="1" spans="1:26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Height="1" spans="1:26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Height="1" spans="1:26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Height="1" spans="1:26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Height="1" spans="1:26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Height="1" spans="1:26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Height="1" spans="1:26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Height="1" spans="1:26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Height="1" spans="1:26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Height="1" spans="1:26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Height="1" spans="1:26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Height="1" spans="1:26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Height="1" spans="1:26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Height="1" spans="1:26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Height="1" spans="1:26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Height="1" spans="1:26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Height="1" spans="1:26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Height="1" spans="1:26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Height="1" spans="1:26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Height="1" spans="1:26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Height="1" spans="1:26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Height="1" spans="1:26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Height="1" spans="1:26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Height="1" spans="1:26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Height="1" spans="1:26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Height="1" spans="1:26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Height="1" spans="1:26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Height="1" spans="1:26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Height="1" spans="1:26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Height="1" spans="1:26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Height="1" spans="1:26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Height="1" spans="1:26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Height="1" spans="1:26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Height="1" spans="1:26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Height="1" spans="1:26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Height="1" spans="1:26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Height="1" spans="1:26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Height="1" spans="1:26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Height="1" spans="1:26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Height="1" spans="1:26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Height="1" spans="1:26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Height="1" spans="1:26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Height="1" spans="1:26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Height="1" spans="1:26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Height="1" spans="1:26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Height="1" spans="1:26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Height="1" spans="1:26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Height="1" spans="1:26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Height="1" spans="1:26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Height="1" spans="1:26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Height="1" spans="1:26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Height="1" spans="1:26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Height="1" spans="1:26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Height="1" spans="1:26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Height="1" spans="1:26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Height="1" spans="1:26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Height="1" spans="1:26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Height="1" spans="1:26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Height="1" spans="1:26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Height="1" spans="1:26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Height="1" spans="1:26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Height="1" spans="1:26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Height="1" spans="1:26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Height="1" spans="1:26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Height="1" spans="1:26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Height="1" spans="1:26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Height="1" spans="1:26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Height="1" spans="1:26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Height="1" spans="1:26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Height="1" spans="1:26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Height="1" spans="1:26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Height="1" spans="1:26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Height="1" spans="1:26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Height="1" spans="1:26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Height="1" spans="1:26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Height="1" spans="1:26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Height="1" spans="1:26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Height="1" spans="1:26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Height="1" spans="1:26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Height="1" spans="1:26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Height="1" spans="1:26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Height="1" spans="1:26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Height="1" spans="1:26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Height="1" spans="1:26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Height="1" spans="1:26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Height="1" spans="1:26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Height="1" spans="1:26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Height="1" spans="1:26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Height="1" spans="1:26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Height="1" spans="1:26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Height="1" spans="1:26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Height="1" spans="1:26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Height="1" spans="1:26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Height="1" spans="1:26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Height="1" spans="1:26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Height="1" spans="1:26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Height="1" spans="1:26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Height="1" spans="1:26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Height="1" spans="1:26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Height="1" spans="1:26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Height="1" spans="1:26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Height="1" spans="1:26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Height="1" spans="1:26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Height="1" spans="1:26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Height="1" spans="1:26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Height="1" spans="1:26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Height="1" spans="1:26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Height="1" spans="1:26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Height="1" spans="1:26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Height="1" spans="1:26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Height="1" spans="1:26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Height="1" spans="1:26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Height="1" spans="1:26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Height="1" spans="1:26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Height="1" spans="1:26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Height="1" spans="1:26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Height="1" spans="1:26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Height="1" spans="1:26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Height="1" spans="1:26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Height="1" spans="1:26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Height="1" spans="1:26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Height="1" spans="1:26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Height="1" spans="1:26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Height="1" spans="1:26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Height="1" spans="1:26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Height="1" spans="1:26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Height="1" spans="1:26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Height="1" spans="1:26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Height="1" spans="1:26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Height="1" spans="1:26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Height="1" spans="1:26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Height="1" spans="1:26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Height="1" spans="1:26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Height="1" spans="1:26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Height="1" spans="1:26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Height="1" spans="1:26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Height="1" spans="1:26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Height="1" spans="1:26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Height="1" spans="1:26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Height="1" spans="1:26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Height="1" spans="1:26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Height="1" spans="1:26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Height="1" spans="1:26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Height="1" spans="1:26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Height="1" spans="1:26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Height="1" spans="1:26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Height="1" spans="1:26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Height="1" spans="1:26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Height="1" spans="1:26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Height="1" spans="1:26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Height="1" spans="1:26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Height="1" spans="1:26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Height="1" spans="1:26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Height="1" spans="1:26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Height="1" spans="1:26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Height="1" spans="1:26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Height="1" spans="1:26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Height="1" spans="1:26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Height="1" spans="1:26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Height="1" spans="1:26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Height="1" spans="1:26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Height="1" spans="1:26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Height="1" spans="1:26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Height="1" spans="1:26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Height="1" spans="1:26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Height="1" spans="1:26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Height="1" spans="1:26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Height="1" spans="1:26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Height="1" spans="1:26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Height="1" spans="1:26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Height="1" spans="1:26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Height="1" spans="1:26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Height="1" spans="1:26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Height="1" spans="1:26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Height="1" spans="1:26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Height="1" spans="1:26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Height="1" spans="1:26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Height="1" spans="1:26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Height="1" spans="1:26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Height="1" spans="1:26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Height="1" spans="1:26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Height="1" spans="1:26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Height="1" spans="1:26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Height="1" spans="1:26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Height="1" spans="1:26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Height="1" spans="1:26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Height="1" spans="1:26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Height="1" spans="1:26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Height="1" spans="1:26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Height="1" spans="1:26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Height="1" spans="1:26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Height="1" spans="1:26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Height="1" spans="1:26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Height="1" spans="1:26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Height="1" spans="1:26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Height="1" spans="1:26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Height="1" spans="1:26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Height="1" spans="1:26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Height="1" spans="1:26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Height="1" spans="1:26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Height="1" spans="1:26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Height="1" spans="1:26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Height="1" spans="1:26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Height="1" spans="1:26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Height="1" spans="1:26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Height="1" spans="1:26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Height="1" spans="1:26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Height="1" spans="1:26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Height="1" spans="1:26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Height="1" spans="1:26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Height="1" spans="1:26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Height="1" spans="1:26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Height="1" spans="1:26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Height="1" spans="1:26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Height="1" spans="1:26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Height="1" spans="1:26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Height="1" spans="1:26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Height="1" spans="1:26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Height="1" spans="1:26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Height="1" spans="1:26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Height="1" spans="1:26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Height="1" spans="1:26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Height="1" spans="1:26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Height="1" spans="1:26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Height="1" spans="1:26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Height="1" spans="1:26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Height="1" spans="1:26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Height="1" spans="1:26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Height="1" spans="1:26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Height="1" spans="1:26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Height="1" spans="1:26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Height="1" spans="1:26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Height="1" spans="1:26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Height="1" spans="1:26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Height="1" spans="1:26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Height="1" spans="1:26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Height="1" spans="1:26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Height="1" spans="1:26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Height="1" spans="1:26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Height="1" spans="1:26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Height="1" spans="1:26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Height="1" spans="1:26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Height="1" spans="1:26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Height="1" spans="1:26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Height="1" spans="1:26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Height="1" spans="1:26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Height="1" spans="1:26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Height="1" spans="1:26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Height="1" spans="1:26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Height="1" spans="1:26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Height="1" spans="1:26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Height="1" spans="1:26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Height="1" spans="1:26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Height="1" spans="1:26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Height="1" spans="1:26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Height="1" spans="1:26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Height="1" spans="1:26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Height="1" spans="1:26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Height="1" spans="1:26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Height="1" spans="1:26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Height="1" spans="1:26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Height="1" spans="1:26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Height="1" spans="1:26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Height="1" spans="1:26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Height="1" spans="1:26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Height="1" spans="1:26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Height="1" spans="1:26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Height="1" spans="1:26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Height="1" spans="1:26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Height="1" spans="1:26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Height="1" spans="1:26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Height="1" spans="1:26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Height="1" spans="1:26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Height="1" spans="1:26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Height="1" spans="1:26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Height="1" spans="1:26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Height="1" spans="1:26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Height="1" spans="1:26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Height="1" spans="1:26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Height="1" spans="1:26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Height="1" spans="1:26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Height="1" spans="1:26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Height="1" spans="1:26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Height="1" spans="1:26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Height="1" spans="1:26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Height="1" spans="1:26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Height="1" spans="1:26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Height="1" spans="1:26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Height="1" spans="1:26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Height="1" spans="1:26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Height="1" spans="1:26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Height="1" spans="1:26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Height="1" spans="1:26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Height="1" spans="1:26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Height="1" spans="1:26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Height="1" spans="1:26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Height="1" spans="1:26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Height="1" spans="1:26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Height="1" spans="1:26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Height="1" spans="1:26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Height="1" spans="1:26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Height="1" spans="1:26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Height="1" spans="1:26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Height="1" spans="1:26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Height="1" spans="1:26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Height="1" spans="1:26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Height="1" spans="1:26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Height="1" spans="1:26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Height="1" spans="1:26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Height="1" spans="1:26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Height="1" spans="1:26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Height="1" spans="1:26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Height="1" spans="1:26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Height="1" spans="1:26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Height="1" spans="1:26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Height="1" spans="1:26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Height="1" spans="1:26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Height="1" spans="1:26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Height="1" spans="1:26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Height="1" spans="1:26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Height="1" spans="1:26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Height="1" spans="1:26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Height="1" spans="1:26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Height="1" spans="1:26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Height="1" spans="1:26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Height="1" spans="1:26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Height="1" spans="1:26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Height="1" spans="1:26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Height="1" spans="1:26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Height="1" spans="1:26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Height="1" spans="1:26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Height="1" spans="1:26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Height="1" spans="1:26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Height="1" spans="1:26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Height="1" spans="1:26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Height="1" spans="1:26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Height="1" spans="1:26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Height="1" spans="1:26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Height="1" spans="1:26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Height="1" spans="1:26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Height="1" spans="1:26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Height="1" spans="1:26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Height="1" spans="1:26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Height="1" spans="1:26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Height="1" spans="1:26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Height="1" spans="1:26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Height="1" spans="1:26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Height="1" spans="1:26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Height="1" spans="1:26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Height="1" spans="1:26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Height="1" spans="1:26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Height="1" spans="1:26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Height="1" spans="1:26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Height="1" spans="1:26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Height="1" spans="1:26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Height="1" spans="1:26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Height="1" spans="1:26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Height="1" spans="1:26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Height="1" spans="1:26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Height="1" spans="1:26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Height="1" spans="1:26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Height="1" spans="1:26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Height="1" spans="1:26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Height="1" spans="1:26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Height="1" spans="1:26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Height="1" spans="1:26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Height="1" spans="1:26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Height="1" spans="1:26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Height="1" spans="1:26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Height="1" spans="1:26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Height="1" spans="1:26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Height="1" spans="1:26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Height="1" spans="1:26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Height="1" spans="1:26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Height="1" spans="1:26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Height="1" spans="1:26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Height="1" spans="1:26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Height="1" spans="1:26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Height="1" spans="1:26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Height="1" spans="1:26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Height="1" spans="1:26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Height="1" spans="1:26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Height="1" spans="1:26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Height="1" spans="1:26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Height="1" spans="1:26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Height="1" spans="1:26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Height="1" spans="1:26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Height="1" spans="1:26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Height="1" spans="1:26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Height="1" spans="1:26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Height="1" spans="1:26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Height="1" spans="1:26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Height="1" spans="1:26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Height="1" spans="1:26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Height="1" spans="1:26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Height="1" spans="1:26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Height="1" spans="1:26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Height="1" spans="1:26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Height="1" spans="1:26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Height="1" spans="1:26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Height="1" spans="1:26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Height="1" spans="1:26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Height="1" spans="1:26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Height="1" spans="1:26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Height="1" spans="1:26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Height="1" spans="1:26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Height="1" spans="1:26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Height="1" spans="1:26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Height="1" spans="1:26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Height="1" spans="1:26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Height="1" spans="1:26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Height="1" spans="1:26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Height="1" spans="1:26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Height="1" spans="1:26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Height="1" spans="1:26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Height="1" spans="1:26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Height="1" spans="1:26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Height="1" spans="1:26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Height="1" spans="1:26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Height="1" spans="1:26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Height="1" spans="1:26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Height="1" spans="1:26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Height="1" spans="1:26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Height="1" spans="1:26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Height="1" spans="1:26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Height="1" spans="1:26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Height="1" spans="1:26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Height="1" spans="1:26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Height="1" spans="1:26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Height="1" spans="1:26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Height="1" spans="1:26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Height="1" spans="1:26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Height="1" spans="1:26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Height="1" spans="1:26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Height="1" spans="1:26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Height="1" spans="1:26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Height="1" spans="1:26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Height="1" spans="1:26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Height="1" spans="1:26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Height="1" spans="1:26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Height="1" spans="1:26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Height="1" spans="1:26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Height="1" spans="1:26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Height="1" spans="1:26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O12" sqref="O12"/>
    </sheetView>
  </sheetViews>
  <sheetFormatPr defaultColWidth="12.6285714285714" defaultRowHeight="15.75" customHeight="1"/>
  <cols>
    <col min="1" max="1" width="33.1333333333333" customWidth="1"/>
    <col min="2" max="2" width="8.75238095238095" customWidth="1"/>
    <col min="3" max="3" width="14.8571428571429" customWidth="1"/>
    <col min="4" max="5" width="5.62857142857143" customWidth="1"/>
    <col min="6" max="6" width="8.42857142857143" customWidth="1"/>
    <col min="7" max="7" width="13.7142857142857" customWidth="1"/>
    <col min="8" max="8" width="13.5714285714286" customWidth="1"/>
    <col min="9" max="10" width="5.62857142857143" customWidth="1"/>
    <col min="11" max="11" width="8" customWidth="1"/>
    <col min="12" max="12" width="13.752380952381" customWidth="1"/>
  </cols>
  <sheetData>
    <row r="1" customHeight="1" spans="1:13">
      <c r="A1" s="1" t="s">
        <v>37</v>
      </c>
      <c r="M1" s="14"/>
    </row>
    <row r="2" customHeight="1" spans="1:1">
      <c r="A2" s="2"/>
    </row>
    <row r="3" customHeight="1" spans="1:1">
      <c r="A3" s="2" t="s">
        <v>223</v>
      </c>
    </row>
    <row r="4" customHeight="1" spans="1:1">
      <c r="A4" s="2" t="s">
        <v>224</v>
      </c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45</v>
      </c>
    </row>
    <row r="7" ht="28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225</v>
      </c>
      <c r="B8" s="11"/>
      <c r="C8" s="11">
        <v>6</v>
      </c>
      <c r="D8" s="11">
        <v>1</v>
      </c>
      <c r="E8" s="13">
        <v>3</v>
      </c>
      <c r="F8" s="9">
        <f t="shared" ref="F8:F14" si="0">SUM(C8:E8)</f>
        <v>10</v>
      </c>
      <c r="G8" s="11">
        <f>SUM(173+31+5)</f>
        <v>209</v>
      </c>
      <c r="H8" s="11">
        <v>7</v>
      </c>
      <c r="I8" s="11">
        <v>2</v>
      </c>
      <c r="J8" s="13">
        <v>4</v>
      </c>
      <c r="K8" s="9">
        <f t="shared" ref="K8:K14" si="1">SUM(H8:J8)</f>
        <v>13</v>
      </c>
      <c r="L8" s="11">
        <v>0</v>
      </c>
    </row>
    <row r="9" customHeight="1" spans="1:12">
      <c r="A9" s="10" t="s">
        <v>226</v>
      </c>
      <c r="B9" s="11"/>
      <c r="C9" s="11">
        <v>5</v>
      </c>
      <c r="D9" s="11">
        <v>1</v>
      </c>
      <c r="E9" s="13">
        <v>2</v>
      </c>
      <c r="F9" s="9">
        <f t="shared" si="0"/>
        <v>8</v>
      </c>
      <c r="G9" s="11">
        <f>SUM(162+15+1)</f>
        <v>178</v>
      </c>
      <c r="H9" s="11">
        <v>12</v>
      </c>
      <c r="I9" s="11">
        <v>1</v>
      </c>
      <c r="J9" s="13">
        <v>4</v>
      </c>
      <c r="K9" s="9">
        <f t="shared" si="1"/>
        <v>17</v>
      </c>
      <c r="L9" s="11">
        <v>0</v>
      </c>
    </row>
    <row r="10" customHeight="1" spans="1:12">
      <c r="A10" s="10" t="s">
        <v>227</v>
      </c>
      <c r="B10" s="11"/>
      <c r="C10" s="11">
        <v>5</v>
      </c>
      <c r="D10" s="11">
        <v>1</v>
      </c>
      <c r="E10" s="13">
        <v>2</v>
      </c>
      <c r="F10" s="9">
        <f t="shared" si="0"/>
        <v>8</v>
      </c>
      <c r="G10" s="11">
        <f>SUM(232+20+5)</f>
        <v>257</v>
      </c>
      <c r="H10" s="11">
        <v>6</v>
      </c>
      <c r="I10" s="11">
        <v>3</v>
      </c>
      <c r="J10" s="13">
        <v>3</v>
      </c>
      <c r="K10" s="9">
        <f t="shared" si="1"/>
        <v>12</v>
      </c>
      <c r="L10" s="11">
        <v>0</v>
      </c>
    </row>
    <row r="11" customHeight="1" spans="1:12">
      <c r="A11" s="10" t="s">
        <v>228</v>
      </c>
      <c r="B11" s="11"/>
      <c r="C11" s="11">
        <v>1</v>
      </c>
      <c r="D11" s="11">
        <v>0</v>
      </c>
      <c r="E11" s="13">
        <v>0</v>
      </c>
      <c r="F11" s="9">
        <f t="shared" si="0"/>
        <v>1</v>
      </c>
      <c r="G11" s="11">
        <f>SUM(17+2)</f>
        <v>19</v>
      </c>
      <c r="H11" s="11">
        <v>3</v>
      </c>
      <c r="I11" s="11">
        <v>0</v>
      </c>
      <c r="J11" s="13">
        <v>0</v>
      </c>
      <c r="K11" s="9">
        <f t="shared" si="1"/>
        <v>3</v>
      </c>
      <c r="L11" s="11">
        <v>0</v>
      </c>
    </row>
    <row r="12" customHeight="1" spans="1:12">
      <c r="A12" s="10" t="s">
        <v>229</v>
      </c>
      <c r="B12" s="11"/>
      <c r="C12" s="11">
        <v>1</v>
      </c>
      <c r="D12" s="11">
        <v>0</v>
      </c>
      <c r="E12" s="13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3">
        <v>0</v>
      </c>
      <c r="K12" s="9">
        <f t="shared" si="1"/>
        <v>1</v>
      </c>
      <c r="L12" s="11">
        <v>0</v>
      </c>
    </row>
    <row r="13" customHeight="1" spans="1:12">
      <c r="A13" s="10" t="s">
        <v>230</v>
      </c>
      <c r="B13" s="11"/>
      <c r="C13" s="11">
        <v>3</v>
      </c>
      <c r="D13" s="11">
        <v>1</v>
      </c>
      <c r="E13" s="13">
        <v>2</v>
      </c>
      <c r="F13" s="9">
        <f t="shared" si="0"/>
        <v>6</v>
      </c>
      <c r="G13" s="11">
        <f>SUM(46+4)</f>
        <v>50</v>
      </c>
      <c r="H13" s="11">
        <v>6</v>
      </c>
      <c r="I13" s="11">
        <v>0</v>
      </c>
      <c r="J13" s="13">
        <v>2</v>
      </c>
      <c r="K13" s="9">
        <f t="shared" si="1"/>
        <v>8</v>
      </c>
      <c r="L13" s="11">
        <v>0</v>
      </c>
    </row>
    <row r="14" customHeight="1" spans="1:12">
      <c r="A14" s="10" t="s">
        <v>231</v>
      </c>
      <c r="B14" s="11"/>
      <c r="C14" s="11">
        <v>3</v>
      </c>
      <c r="D14" s="11">
        <v>1</v>
      </c>
      <c r="E14" s="13">
        <v>2</v>
      </c>
      <c r="F14" s="9">
        <f t="shared" si="0"/>
        <v>6</v>
      </c>
      <c r="G14" s="11">
        <f>SUM(34+3)</f>
        <v>37</v>
      </c>
      <c r="H14" s="11">
        <v>5</v>
      </c>
      <c r="I14" s="11">
        <v>0</v>
      </c>
      <c r="J14" s="13">
        <v>2</v>
      </c>
      <c r="K14" s="9">
        <f t="shared" si="1"/>
        <v>7</v>
      </c>
      <c r="L14" s="11">
        <v>0</v>
      </c>
    </row>
    <row r="15" customHeight="1" spans="1:13">
      <c r="A15" s="18"/>
      <c r="B15" s="19"/>
      <c r="C15" s="19"/>
      <c r="D15" s="19"/>
      <c r="E15" s="20"/>
      <c r="F15" s="15"/>
      <c r="G15" s="19"/>
      <c r="H15" s="19"/>
      <c r="I15" s="19"/>
      <c r="J15" s="15"/>
      <c r="K15" s="15"/>
      <c r="L15" s="19"/>
      <c r="M15" s="19"/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15"/>
      <c r="K16" s="15"/>
      <c r="L16" s="19"/>
      <c r="M16" s="19"/>
    </row>
    <row r="17" customHeight="1" spans="1:13">
      <c r="A17" s="21"/>
      <c r="B17" s="19"/>
      <c r="C17" s="19"/>
      <c r="D17" s="19"/>
      <c r="E17" s="20"/>
      <c r="F17" s="15"/>
      <c r="G17" s="19"/>
      <c r="H17" s="19"/>
      <c r="I17" s="19"/>
      <c r="J17" s="15"/>
      <c r="K17" s="15"/>
      <c r="L17" s="23" t="s">
        <v>0</v>
      </c>
      <c r="M17" s="24">
        <f>'Página Inicial'!B19</f>
        <v>46161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20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18"/>
      <c r="B20" s="34"/>
      <c r="C20" s="19"/>
      <c r="D20" s="19"/>
      <c r="E20" s="20"/>
      <c r="F20" s="15"/>
      <c r="G20" s="19"/>
      <c r="H20" s="19"/>
      <c r="I20" s="19"/>
      <c r="J20" s="15"/>
      <c r="K20" s="15"/>
      <c r="L20" s="19"/>
      <c r="M20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7" activePane="bottomLeft" state="frozen"/>
      <selection/>
      <selection pane="bottomLeft" activeCell="Q15" sqref="P15:Q15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.2857142857143" customWidth="1"/>
    <col min="4" max="5" width="5.62857142857143" customWidth="1"/>
    <col min="6" max="6" width="7.85714285714286" customWidth="1"/>
    <col min="7" max="7" width="13.5714285714286" customWidth="1"/>
    <col min="8" max="8" width="13.4285714285714" customWidth="1"/>
    <col min="9" max="10" width="5.62857142857143" customWidth="1"/>
    <col min="11" max="11" width="7.71428571428571" customWidth="1"/>
    <col min="12" max="12" width="13.1333333333333" customWidth="1"/>
    <col min="13" max="13" width="15.1428571428571" customWidth="1"/>
  </cols>
  <sheetData>
    <row r="1" customHeight="1" spans="1:1">
      <c r="A1" s="30" t="s">
        <v>37</v>
      </c>
    </row>
    <row r="2" customHeight="1" spans="1:1">
      <c r="A2" s="2"/>
    </row>
    <row r="3" customHeight="1" spans="1:1">
      <c r="A3" s="2" t="s">
        <v>232</v>
      </c>
    </row>
    <row r="4" customHeight="1" spans="1:13">
      <c r="A4" s="32" t="s">
        <v>233</v>
      </c>
      <c r="B4" s="4"/>
      <c r="C4" s="4"/>
      <c r="D4" s="4"/>
      <c r="E4" s="4"/>
      <c r="F4" s="4"/>
      <c r="G4" s="4"/>
      <c r="H4" s="7"/>
      <c r="I4" s="32" t="s">
        <v>234</v>
      </c>
      <c r="J4" s="4"/>
      <c r="K4" s="4"/>
      <c r="L4" s="4"/>
      <c r="M4" s="7"/>
    </row>
    <row r="5" customHeight="1" spans="1:15">
      <c r="A5" s="5" t="s">
        <v>40</v>
      </c>
      <c r="B5" s="5" t="s">
        <v>41</v>
      </c>
      <c r="C5" s="6" t="s">
        <v>42</v>
      </c>
      <c r="D5" s="4"/>
      <c r="E5" s="4"/>
      <c r="F5" s="7"/>
      <c r="G5" s="5" t="s">
        <v>43</v>
      </c>
      <c r="H5" s="6" t="s">
        <v>44</v>
      </c>
      <c r="I5" s="4"/>
      <c r="J5" s="4"/>
      <c r="K5" s="7"/>
      <c r="L5" s="5" t="s">
        <v>45</v>
      </c>
      <c r="M5" s="23" t="s">
        <v>46</v>
      </c>
      <c r="O5" s="22"/>
    </row>
    <row r="6" ht="28" customHeight="1" spans="1:12">
      <c r="A6" s="8"/>
      <c r="B6" s="8"/>
      <c r="C6" s="9" t="s">
        <v>47</v>
      </c>
      <c r="D6" s="9" t="s">
        <v>48</v>
      </c>
      <c r="E6" s="9" t="s">
        <v>180</v>
      </c>
      <c r="F6" s="9" t="s">
        <v>49</v>
      </c>
      <c r="G6" s="8"/>
      <c r="H6" s="9" t="s">
        <v>47</v>
      </c>
      <c r="I6" s="9" t="s">
        <v>48</v>
      </c>
      <c r="J6" s="9" t="s">
        <v>180</v>
      </c>
      <c r="K6" s="9" t="s">
        <v>49</v>
      </c>
      <c r="L6" s="8"/>
    </row>
    <row r="7" customHeight="1" spans="1:13">
      <c r="A7" s="10" t="s">
        <v>235</v>
      </c>
      <c r="B7" s="11">
        <v>14020</v>
      </c>
      <c r="C7" s="11">
        <v>3</v>
      </c>
      <c r="D7" s="11">
        <v>1</v>
      </c>
      <c r="E7" s="13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3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236</v>
      </c>
      <c r="B8" s="11">
        <v>14022</v>
      </c>
      <c r="C8" s="11">
        <v>2</v>
      </c>
      <c r="D8" s="11">
        <v>0</v>
      </c>
      <c r="E8" s="13">
        <v>0</v>
      </c>
      <c r="F8" s="9">
        <f t="shared" si="0"/>
        <v>2</v>
      </c>
      <c r="G8" s="11">
        <v>101</v>
      </c>
      <c r="H8" s="11">
        <v>7</v>
      </c>
      <c r="I8" s="11">
        <v>0</v>
      </c>
      <c r="J8" s="13">
        <v>4</v>
      </c>
      <c r="K8" s="9">
        <f t="shared" si="1"/>
        <v>11</v>
      </c>
      <c r="L8" s="11">
        <v>30</v>
      </c>
      <c r="M8" s="11"/>
    </row>
    <row r="9" customHeight="1" spans="1:13">
      <c r="A9" s="10" t="s">
        <v>52</v>
      </c>
      <c r="B9" s="11">
        <v>61043</v>
      </c>
      <c r="C9" s="11">
        <v>1</v>
      </c>
      <c r="D9" s="11">
        <v>0</v>
      </c>
      <c r="E9" s="13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3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53</v>
      </c>
      <c r="B10" s="11">
        <v>14010</v>
      </c>
      <c r="C10" s="11">
        <v>9</v>
      </c>
      <c r="D10" s="11">
        <v>2</v>
      </c>
      <c r="E10" s="13">
        <v>4</v>
      </c>
      <c r="F10" s="9">
        <f t="shared" si="0"/>
        <v>15</v>
      </c>
      <c r="G10" s="11">
        <v>598</v>
      </c>
      <c r="H10" s="11">
        <v>110</v>
      </c>
      <c r="I10" s="11">
        <v>3</v>
      </c>
      <c r="J10" s="13">
        <v>40</v>
      </c>
      <c r="K10" s="9">
        <f t="shared" si="1"/>
        <v>153</v>
      </c>
      <c r="L10" s="11">
        <v>303</v>
      </c>
      <c r="M10" s="11"/>
    </row>
    <row r="11" customHeight="1" spans="1:13">
      <c r="A11" s="10" t="s">
        <v>237</v>
      </c>
      <c r="B11" s="11">
        <v>14009</v>
      </c>
      <c r="C11" s="11">
        <v>1</v>
      </c>
      <c r="D11" s="11">
        <v>0</v>
      </c>
      <c r="E11" s="13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3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60</v>
      </c>
      <c r="B12" s="11">
        <v>61053</v>
      </c>
      <c r="C12" s="11">
        <v>3</v>
      </c>
      <c r="D12" s="11">
        <v>1</v>
      </c>
      <c r="E12" s="13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3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238</v>
      </c>
      <c r="B13" s="11">
        <v>14007</v>
      </c>
      <c r="C13" s="11">
        <v>1</v>
      </c>
      <c r="D13" s="11">
        <v>0</v>
      </c>
      <c r="E13" s="13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3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239</v>
      </c>
      <c r="B14" s="11">
        <v>14008</v>
      </c>
      <c r="C14" s="11">
        <v>1</v>
      </c>
      <c r="D14" s="11">
        <v>0</v>
      </c>
      <c r="E14" s="13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3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63</v>
      </c>
      <c r="B15" s="11">
        <v>14015</v>
      </c>
      <c r="C15" s="11">
        <v>1</v>
      </c>
      <c r="D15" s="11">
        <v>0</v>
      </c>
      <c r="E15" s="13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3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66</v>
      </c>
      <c r="B16" s="11">
        <v>14011</v>
      </c>
      <c r="C16" s="11">
        <v>1</v>
      </c>
      <c r="D16" s="11">
        <v>0</v>
      </c>
      <c r="E16" s="13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3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240</v>
      </c>
      <c r="B17" s="11">
        <v>14014</v>
      </c>
      <c r="C17" s="11">
        <v>1</v>
      </c>
      <c r="D17" s="11">
        <v>0</v>
      </c>
      <c r="E17" s="13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3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71</v>
      </c>
      <c r="B18" s="11">
        <v>61041</v>
      </c>
      <c r="C18" s="11">
        <v>2</v>
      </c>
      <c r="D18" s="11">
        <v>0</v>
      </c>
      <c r="E18" s="13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3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72</v>
      </c>
      <c r="B19" s="11">
        <v>16004</v>
      </c>
      <c r="C19" s="11">
        <v>2</v>
      </c>
      <c r="D19" s="11">
        <v>0</v>
      </c>
      <c r="E19" s="13">
        <v>1</v>
      </c>
      <c r="F19" s="9">
        <f t="shared" si="0"/>
        <v>3</v>
      </c>
      <c r="G19" s="11">
        <v>172</v>
      </c>
      <c r="H19" s="11">
        <v>34</v>
      </c>
      <c r="I19" s="11">
        <v>5</v>
      </c>
      <c r="J19" s="13">
        <v>16</v>
      </c>
      <c r="K19" s="9">
        <f t="shared" si="1"/>
        <v>55</v>
      </c>
      <c r="L19" s="11">
        <v>160</v>
      </c>
      <c r="M19" s="11"/>
    </row>
    <row r="20" customHeight="1" spans="1:13">
      <c r="A20" s="10" t="s">
        <v>241</v>
      </c>
      <c r="B20" s="11">
        <v>15007</v>
      </c>
      <c r="C20" s="11">
        <v>6</v>
      </c>
      <c r="D20" s="11">
        <v>1</v>
      </c>
      <c r="E20" s="13">
        <v>3</v>
      </c>
      <c r="F20" s="9">
        <f t="shared" si="0"/>
        <v>10</v>
      </c>
      <c r="G20" s="11">
        <v>738</v>
      </c>
      <c r="H20" s="11">
        <v>91</v>
      </c>
      <c r="I20" s="11">
        <v>13</v>
      </c>
      <c r="J20" s="13">
        <v>45</v>
      </c>
      <c r="K20" s="9">
        <f t="shared" si="1"/>
        <v>149</v>
      </c>
      <c r="L20" s="11">
        <v>335</v>
      </c>
      <c r="M20" s="11"/>
    </row>
    <row r="21" customHeight="1" collapsed="1" spans="1:13">
      <c r="A21" s="10" t="s">
        <v>77</v>
      </c>
      <c r="B21" s="11"/>
      <c r="C21" s="11">
        <f t="shared" ref="C21:E21" si="2">SUM(C22:C23)</f>
        <v>2</v>
      </c>
      <c r="D21" s="11">
        <f t="shared" si="2"/>
        <v>0</v>
      </c>
      <c r="E21" s="13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27">
        <v>127</v>
      </c>
      <c r="M21" s="11"/>
    </row>
    <row r="22" hidden="1" customHeight="1" outlineLevel="1" spans="1:13">
      <c r="A22" s="10" t="s">
        <v>242</v>
      </c>
      <c r="B22" s="11"/>
      <c r="C22" s="11">
        <v>1</v>
      </c>
      <c r="D22" s="11">
        <v>0</v>
      </c>
      <c r="E22" s="13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3">
        <v>0</v>
      </c>
      <c r="K22" s="9">
        <f t="shared" si="1"/>
        <v>0</v>
      </c>
      <c r="L22" s="28"/>
      <c r="M22" s="11"/>
    </row>
    <row r="23" hidden="1" customHeight="1" outlineLevel="1" spans="1:13">
      <c r="A23" s="10" t="s">
        <v>243</v>
      </c>
      <c r="B23" s="11"/>
      <c r="C23" s="11">
        <v>1</v>
      </c>
      <c r="D23" s="11">
        <v>0</v>
      </c>
      <c r="E23" s="13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3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244</v>
      </c>
      <c r="B24" s="27">
        <v>61045</v>
      </c>
      <c r="C24" s="11">
        <f t="shared" ref="C24:E24" si="4">SUM(C25:C26)</f>
        <v>3</v>
      </c>
      <c r="D24" s="11">
        <f t="shared" si="4"/>
        <v>0</v>
      </c>
      <c r="E24" s="13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27">
        <v>523</v>
      </c>
      <c r="M24" s="11"/>
    </row>
    <row r="25" hidden="1" customHeight="1" outlineLevel="1" spans="1:13">
      <c r="A25" s="10" t="s">
        <v>93</v>
      </c>
      <c r="B25" s="28"/>
      <c r="C25" s="11">
        <v>2</v>
      </c>
      <c r="D25" s="11">
        <v>0</v>
      </c>
      <c r="E25" s="13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3">
        <v>0</v>
      </c>
      <c r="K25" s="9">
        <f t="shared" si="1"/>
        <v>0</v>
      </c>
      <c r="L25" s="28"/>
      <c r="M25" s="11"/>
    </row>
    <row r="26" hidden="1" customHeight="1" outlineLevel="1" spans="1:13">
      <c r="A26" s="10" t="s">
        <v>245</v>
      </c>
      <c r="B26" s="8"/>
      <c r="C26" s="11">
        <v>1</v>
      </c>
      <c r="D26" s="11">
        <v>0</v>
      </c>
      <c r="E26" s="13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3">
        <v>0</v>
      </c>
      <c r="K26" s="9">
        <f t="shared" si="1"/>
        <v>0</v>
      </c>
      <c r="L26" s="8"/>
      <c r="M26" s="11"/>
    </row>
    <row r="27" customHeight="1" spans="1:13">
      <c r="A27" s="10" t="s">
        <v>96</v>
      </c>
      <c r="B27" s="11">
        <v>15003</v>
      </c>
      <c r="C27" s="11">
        <v>1</v>
      </c>
      <c r="D27" s="11">
        <v>0</v>
      </c>
      <c r="E27" s="13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3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97</v>
      </c>
      <c r="B28" s="11">
        <v>61046</v>
      </c>
      <c r="C28" s="11">
        <v>2</v>
      </c>
      <c r="D28" s="11">
        <v>0</v>
      </c>
      <c r="E28" s="13">
        <v>1</v>
      </c>
      <c r="F28" s="9">
        <f t="shared" si="0"/>
        <v>3</v>
      </c>
      <c r="G28" s="11">
        <v>158</v>
      </c>
      <c r="H28" s="11">
        <v>8</v>
      </c>
      <c r="I28" s="11">
        <v>2</v>
      </c>
      <c r="J28" s="13">
        <v>3</v>
      </c>
      <c r="K28" s="9">
        <f t="shared" si="1"/>
        <v>13</v>
      </c>
      <c r="L28" s="11">
        <v>36</v>
      </c>
      <c r="M28" s="11"/>
    </row>
    <row r="29" customHeight="1" spans="1:13">
      <c r="A29" s="10" t="s">
        <v>99</v>
      </c>
      <c r="B29" s="11">
        <v>61047</v>
      </c>
      <c r="C29" s="11">
        <v>2</v>
      </c>
      <c r="D29" s="11">
        <v>0</v>
      </c>
      <c r="E29" s="13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3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100</v>
      </c>
      <c r="B30" s="11">
        <v>15014</v>
      </c>
      <c r="C30" s="11">
        <v>1</v>
      </c>
      <c r="D30" s="11">
        <v>0</v>
      </c>
      <c r="E30" s="13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3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246</v>
      </c>
      <c r="B31" s="27">
        <v>15004</v>
      </c>
      <c r="C31" s="11">
        <f t="shared" ref="C31:E31" si="6">SUM(C32:C33)</f>
        <v>2</v>
      </c>
      <c r="D31" s="11">
        <f t="shared" si="6"/>
        <v>0</v>
      </c>
      <c r="E31" s="13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27">
        <v>34</v>
      </c>
      <c r="M31" s="11"/>
    </row>
    <row r="32" hidden="1" customHeight="1" outlineLevel="1" spans="1:13">
      <c r="A32" s="10" t="s">
        <v>101</v>
      </c>
      <c r="B32" s="28"/>
      <c r="C32" s="11">
        <v>1</v>
      </c>
      <c r="D32" s="11">
        <v>0</v>
      </c>
      <c r="E32" s="13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3">
        <v>0</v>
      </c>
      <c r="K32" s="9">
        <f t="shared" si="1"/>
        <v>0</v>
      </c>
      <c r="L32" s="28"/>
      <c r="M32" s="11"/>
    </row>
    <row r="33" hidden="1" customHeight="1" outlineLevel="1" spans="1:13">
      <c r="A33" s="10" t="s">
        <v>102</v>
      </c>
      <c r="B33" s="8"/>
      <c r="C33" s="11">
        <v>1</v>
      </c>
      <c r="D33" s="11">
        <v>0</v>
      </c>
      <c r="E33" s="13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3">
        <v>0</v>
      </c>
      <c r="K33" s="9">
        <f t="shared" si="1"/>
        <v>0</v>
      </c>
      <c r="L33" s="8"/>
      <c r="M33" s="11"/>
    </row>
    <row r="34" customHeight="1" spans="1:13">
      <c r="A34" s="10" t="s">
        <v>103</v>
      </c>
      <c r="B34" s="11">
        <v>61048</v>
      </c>
      <c r="C34" s="11">
        <v>2</v>
      </c>
      <c r="D34" s="11">
        <v>0</v>
      </c>
      <c r="E34" s="13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3">
        <v>0</v>
      </c>
      <c r="K34" s="9">
        <f t="shared" si="1"/>
        <v>0</v>
      </c>
      <c r="L34" s="11">
        <v>13</v>
      </c>
      <c r="M34" s="11"/>
    </row>
    <row r="35" customHeight="1" spans="1:13">
      <c r="A35" s="10" t="s">
        <v>104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3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202</v>
      </c>
      <c r="I35" s="11">
        <f t="shared" si="9"/>
        <v>2</v>
      </c>
      <c r="J35" s="11">
        <f t="shared" si="9"/>
        <v>22</v>
      </c>
      <c r="K35" s="9">
        <f t="shared" si="1"/>
        <v>226</v>
      </c>
      <c r="L35" s="27">
        <v>1155</v>
      </c>
      <c r="M35" s="11"/>
    </row>
    <row r="36" customHeight="1" outlineLevel="1" spans="1:13">
      <c r="A36" s="10" t="s">
        <v>106</v>
      </c>
      <c r="B36" s="11"/>
      <c r="C36" s="11">
        <v>1</v>
      </c>
      <c r="D36" s="11">
        <v>0</v>
      </c>
      <c r="E36" s="13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3">
        <v>0</v>
      </c>
      <c r="K36" s="9">
        <f t="shared" si="1"/>
        <v>1</v>
      </c>
      <c r="L36" s="28"/>
      <c r="M36" s="11"/>
    </row>
    <row r="37" customHeight="1" outlineLevel="1" spans="1:13">
      <c r="A37" s="10" t="s">
        <v>107</v>
      </c>
      <c r="B37" s="11"/>
      <c r="C37" s="11">
        <v>1</v>
      </c>
      <c r="D37" s="11">
        <v>0</v>
      </c>
      <c r="E37" s="13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3">
        <v>0</v>
      </c>
      <c r="K37" s="9">
        <f t="shared" si="1"/>
        <v>0</v>
      </c>
      <c r="L37" s="28"/>
      <c r="M37" s="11"/>
    </row>
    <row r="38" customHeight="1" outlineLevel="1" spans="1:13">
      <c r="A38" s="10" t="s">
        <v>247</v>
      </c>
      <c r="B38" s="11"/>
      <c r="C38" s="11">
        <v>2</v>
      </c>
      <c r="D38" s="11">
        <v>0</v>
      </c>
      <c r="E38" s="13">
        <v>1</v>
      </c>
      <c r="F38" s="9">
        <f t="shared" si="0"/>
        <v>3</v>
      </c>
      <c r="G38" s="11">
        <v>108</v>
      </c>
      <c r="H38" s="11">
        <v>4</v>
      </c>
      <c r="I38" s="11">
        <v>0</v>
      </c>
      <c r="J38" s="13">
        <v>2</v>
      </c>
      <c r="K38" s="9">
        <f t="shared" si="1"/>
        <v>6</v>
      </c>
      <c r="L38" s="28"/>
      <c r="M38" s="11"/>
    </row>
    <row r="39" customHeight="1" outlineLevel="1" spans="1:13">
      <c r="A39" s="10" t="s">
        <v>108</v>
      </c>
      <c r="B39" s="11"/>
      <c r="C39" s="11">
        <v>1</v>
      </c>
      <c r="D39" s="11">
        <v>0</v>
      </c>
      <c r="E39" s="13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3">
        <v>0</v>
      </c>
      <c r="K39" s="9">
        <f t="shared" si="1"/>
        <v>0</v>
      </c>
      <c r="L39" s="28"/>
      <c r="M39" s="11"/>
    </row>
    <row r="40" customHeight="1" outlineLevel="1" spans="1:13">
      <c r="A40" s="10" t="s">
        <v>109</v>
      </c>
      <c r="B40" s="11"/>
      <c r="C40" s="11">
        <v>2</v>
      </c>
      <c r="D40" s="11">
        <v>0</v>
      </c>
      <c r="E40" s="13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3">
        <v>0</v>
      </c>
      <c r="K40" s="9">
        <f t="shared" si="1"/>
        <v>0</v>
      </c>
      <c r="L40" s="28"/>
      <c r="M40" s="11"/>
    </row>
    <row r="41" customHeight="1" outlineLevel="1" spans="1:13">
      <c r="A41" s="10" t="s">
        <v>248</v>
      </c>
      <c r="B41" s="11"/>
      <c r="C41" s="11">
        <v>1</v>
      </c>
      <c r="D41" s="11">
        <v>0</v>
      </c>
      <c r="E41" s="13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3">
        <v>0</v>
      </c>
      <c r="K41" s="9">
        <f t="shared" si="1"/>
        <v>3</v>
      </c>
      <c r="L41" s="28"/>
      <c r="M41" s="11"/>
    </row>
    <row r="42" customHeight="1" outlineLevel="1" spans="1:13">
      <c r="A42" s="10" t="s">
        <v>110</v>
      </c>
      <c r="B42" s="11"/>
      <c r="C42" s="11">
        <v>1</v>
      </c>
      <c r="D42" s="11">
        <v>0</v>
      </c>
      <c r="E42" s="13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3">
        <v>0</v>
      </c>
      <c r="K42" s="9">
        <f t="shared" si="1"/>
        <v>0</v>
      </c>
      <c r="L42" s="28"/>
      <c r="M42" s="11"/>
    </row>
    <row r="43" customHeight="1" outlineLevel="1" spans="1:13">
      <c r="A43" s="10" t="s">
        <v>249</v>
      </c>
      <c r="B43" s="11"/>
      <c r="C43" s="11">
        <v>6</v>
      </c>
      <c r="D43" s="11">
        <v>1</v>
      </c>
      <c r="E43" s="13">
        <v>3</v>
      </c>
      <c r="F43" s="9">
        <f t="shared" si="0"/>
        <v>10</v>
      </c>
      <c r="G43" s="11">
        <v>230</v>
      </c>
      <c r="H43" s="11">
        <v>78</v>
      </c>
      <c r="I43" s="11">
        <v>2</v>
      </c>
      <c r="J43" s="13">
        <v>5</v>
      </c>
      <c r="K43" s="9">
        <f t="shared" si="1"/>
        <v>85</v>
      </c>
      <c r="L43" s="28"/>
      <c r="M43" s="11"/>
    </row>
    <row r="44" customHeight="1" outlineLevel="1" spans="1:13">
      <c r="A44" s="10" t="s">
        <v>112</v>
      </c>
      <c r="B44" s="11"/>
      <c r="C44" s="11">
        <v>1</v>
      </c>
      <c r="D44" s="11">
        <v>0</v>
      </c>
      <c r="E44" s="13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3">
        <v>0</v>
      </c>
      <c r="K44" s="9">
        <f t="shared" si="1"/>
        <v>0</v>
      </c>
      <c r="L44" s="28"/>
      <c r="M44" s="11"/>
    </row>
    <row r="45" customHeight="1" outlineLevel="1" spans="1:13">
      <c r="A45" s="10" t="s">
        <v>250</v>
      </c>
      <c r="B45" s="11"/>
      <c r="C45" s="11">
        <v>1</v>
      </c>
      <c r="D45" s="11">
        <v>0</v>
      </c>
      <c r="E45" s="13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3">
        <v>0</v>
      </c>
      <c r="K45" s="9">
        <f t="shared" si="1"/>
        <v>0</v>
      </c>
      <c r="L45" s="28"/>
      <c r="M45" s="11"/>
    </row>
    <row r="46" customHeight="1" outlineLevel="1" spans="1:13">
      <c r="A46" s="10" t="s">
        <v>115</v>
      </c>
      <c r="B46" s="11"/>
      <c r="C46" s="11">
        <v>2</v>
      </c>
      <c r="D46" s="11">
        <v>0</v>
      </c>
      <c r="E46" s="13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3">
        <v>0</v>
      </c>
      <c r="K46" s="9">
        <f t="shared" si="1"/>
        <v>0</v>
      </c>
      <c r="L46" s="28"/>
      <c r="M46" s="11"/>
    </row>
    <row r="47" customHeight="1" outlineLevel="1" spans="1:13">
      <c r="A47" s="10" t="s">
        <v>116</v>
      </c>
      <c r="B47" s="11"/>
      <c r="C47" s="11">
        <v>1</v>
      </c>
      <c r="D47" s="11">
        <v>0</v>
      </c>
      <c r="E47" s="13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3">
        <v>0</v>
      </c>
      <c r="K47" s="9">
        <f t="shared" si="1"/>
        <v>0</v>
      </c>
      <c r="L47" s="28"/>
      <c r="M47" s="11"/>
    </row>
    <row r="48" customHeight="1" outlineLevel="1" spans="1:13">
      <c r="A48" s="10" t="s">
        <v>251</v>
      </c>
      <c r="B48" s="11"/>
      <c r="C48" s="11">
        <v>1</v>
      </c>
      <c r="D48" s="11">
        <v>0</v>
      </c>
      <c r="E48" s="13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3">
        <v>0</v>
      </c>
      <c r="K48" s="9">
        <f t="shared" si="1"/>
        <v>4</v>
      </c>
      <c r="L48" s="28"/>
      <c r="M48" s="11"/>
    </row>
    <row r="49" customHeight="1" outlineLevel="1" spans="1:13">
      <c r="A49" s="10" t="s">
        <v>119</v>
      </c>
      <c r="B49" s="11"/>
      <c r="C49" s="11">
        <v>2</v>
      </c>
      <c r="D49" s="11">
        <v>0</v>
      </c>
      <c r="E49" s="13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3">
        <v>0</v>
      </c>
      <c r="K49" s="9">
        <f t="shared" si="1"/>
        <v>0</v>
      </c>
      <c r="L49" s="28"/>
      <c r="M49" s="11"/>
    </row>
    <row r="50" customHeight="1" outlineLevel="1" spans="1:13">
      <c r="A50" s="10" t="s">
        <v>120</v>
      </c>
      <c r="B50" s="11"/>
      <c r="C50" s="11">
        <v>6</v>
      </c>
      <c r="D50" s="11">
        <v>1</v>
      </c>
      <c r="E50" s="13">
        <v>3</v>
      </c>
      <c r="F50" s="9">
        <f t="shared" si="0"/>
        <v>10</v>
      </c>
      <c r="G50" s="11">
        <v>168</v>
      </c>
      <c r="H50" s="11">
        <v>17</v>
      </c>
      <c r="I50" s="11">
        <v>0</v>
      </c>
      <c r="J50" s="13">
        <v>5</v>
      </c>
      <c r="K50" s="9">
        <f t="shared" si="1"/>
        <v>22</v>
      </c>
      <c r="L50" s="28"/>
      <c r="M50" s="11"/>
    </row>
    <row r="51" customHeight="1" outlineLevel="1" spans="1:13">
      <c r="A51" s="10" t="s">
        <v>121</v>
      </c>
      <c r="B51" s="11"/>
      <c r="C51" s="11">
        <v>1</v>
      </c>
      <c r="D51" s="11">
        <v>0</v>
      </c>
      <c r="E51" s="13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3">
        <v>0</v>
      </c>
      <c r="K51" s="9">
        <f t="shared" si="1"/>
        <v>0</v>
      </c>
      <c r="L51" s="28"/>
      <c r="M51" s="11"/>
    </row>
    <row r="52" customHeight="1" outlineLevel="1" spans="1:13">
      <c r="A52" s="10" t="s">
        <v>252</v>
      </c>
      <c r="B52" s="11"/>
      <c r="C52" s="11">
        <v>1</v>
      </c>
      <c r="D52" s="11">
        <v>0</v>
      </c>
      <c r="E52" s="13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3">
        <v>0</v>
      </c>
      <c r="K52" s="9">
        <f t="shared" si="1"/>
        <v>0</v>
      </c>
      <c r="L52" s="28"/>
      <c r="M52" s="11"/>
    </row>
    <row r="53" customHeight="1" outlineLevel="1" spans="1:13">
      <c r="A53" s="10" t="s">
        <v>125</v>
      </c>
      <c r="B53" s="11"/>
      <c r="C53" s="11">
        <v>3</v>
      </c>
      <c r="D53" s="11">
        <v>1</v>
      </c>
      <c r="E53" s="13">
        <v>1</v>
      </c>
      <c r="F53" s="9">
        <f t="shared" si="0"/>
        <v>5</v>
      </c>
      <c r="G53" s="11">
        <v>13</v>
      </c>
      <c r="H53" s="11">
        <v>12</v>
      </c>
      <c r="I53" s="11">
        <v>0</v>
      </c>
      <c r="J53" s="13">
        <v>0</v>
      </c>
      <c r="K53" s="9">
        <f t="shared" si="1"/>
        <v>12</v>
      </c>
      <c r="L53" s="28"/>
      <c r="M53" s="11"/>
    </row>
    <row r="54" customHeight="1" outlineLevel="1" spans="1:13">
      <c r="A54" s="10" t="s">
        <v>253</v>
      </c>
      <c r="B54" s="11"/>
      <c r="C54" s="11">
        <v>3</v>
      </c>
      <c r="D54" s="11">
        <v>1</v>
      </c>
      <c r="E54" s="13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3">
        <v>0</v>
      </c>
      <c r="K54" s="9">
        <f t="shared" si="1"/>
        <v>0</v>
      </c>
      <c r="L54" s="28"/>
      <c r="M54" s="11"/>
    </row>
    <row r="55" customHeight="1" outlineLevel="1" spans="1:13">
      <c r="A55" s="10" t="s">
        <v>128</v>
      </c>
      <c r="B55" s="11"/>
      <c r="C55" s="11">
        <v>1</v>
      </c>
      <c r="D55" s="11">
        <v>0</v>
      </c>
      <c r="E55" s="13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3">
        <v>0</v>
      </c>
      <c r="K55" s="9">
        <f t="shared" si="1"/>
        <v>0</v>
      </c>
      <c r="L55" s="28"/>
      <c r="M55" s="11"/>
    </row>
    <row r="56" customHeight="1" outlineLevel="1" spans="1:13">
      <c r="A56" s="10" t="s">
        <v>129</v>
      </c>
      <c r="B56" s="11"/>
      <c r="C56" s="11">
        <v>6</v>
      </c>
      <c r="D56" s="11">
        <v>1</v>
      </c>
      <c r="E56" s="13">
        <v>3</v>
      </c>
      <c r="F56" s="9">
        <f t="shared" si="0"/>
        <v>10</v>
      </c>
      <c r="G56" s="11">
        <v>188</v>
      </c>
      <c r="H56" s="11">
        <v>12</v>
      </c>
      <c r="I56" s="11">
        <v>0</v>
      </c>
      <c r="J56" s="13">
        <v>5</v>
      </c>
      <c r="K56" s="9">
        <f t="shared" si="1"/>
        <v>17</v>
      </c>
      <c r="L56" s="28"/>
      <c r="M56" s="11"/>
    </row>
    <row r="57" customHeight="1" outlineLevel="1" spans="1:13">
      <c r="A57" s="10" t="s">
        <v>254</v>
      </c>
      <c r="B57" s="11"/>
      <c r="C57" s="11">
        <v>1</v>
      </c>
      <c r="D57" s="11">
        <v>0</v>
      </c>
      <c r="E57" s="13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3">
        <v>0</v>
      </c>
      <c r="K57" s="9">
        <f t="shared" si="1"/>
        <v>0</v>
      </c>
      <c r="L57" s="28"/>
      <c r="M57" s="11"/>
    </row>
    <row r="58" customHeight="1" outlineLevel="1" spans="1:13">
      <c r="A58" s="10" t="s">
        <v>130</v>
      </c>
      <c r="B58" s="11"/>
      <c r="C58" s="11">
        <v>1</v>
      </c>
      <c r="D58" s="11">
        <v>0</v>
      </c>
      <c r="E58" s="13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3">
        <v>0</v>
      </c>
      <c r="K58" s="9">
        <f t="shared" si="1"/>
        <v>0</v>
      </c>
      <c r="L58" s="28"/>
      <c r="M58" s="11"/>
    </row>
    <row r="59" customHeight="1" outlineLevel="1" spans="1:13">
      <c r="A59" s="10" t="s">
        <v>131</v>
      </c>
      <c r="B59" s="11"/>
      <c r="C59" s="11">
        <v>1</v>
      </c>
      <c r="D59" s="11">
        <v>0</v>
      </c>
      <c r="E59" s="13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3">
        <v>0</v>
      </c>
      <c r="K59" s="9">
        <f t="shared" si="1"/>
        <v>0</v>
      </c>
      <c r="L59" s="28"/>
      <c r="M59" s="11"/>
    </row>
    <row r="60" customHeight="1" outlineLevel="1" spans="1:13">
      <c r="A60" s="10" t="s">
        <v>132</v>
      </c>
      <c r="B60" s="11"/>
      <c r="C60" s="11">
        <v>6</v>
      </c>
      <c r="D60" s="11">
        <v>1</v>
      </c>
      <c r="E60" s="13">
        <v>3</v>
      </c>
      <c r="F60" s="9">
        <f t="shared" si="0"/>
        <v>10</v>
      </c>
      <c r="G60" s="11">
        <v>81</v>
      </c>
      <c r="H60" s="11">
        <v>31</v>
      </c>
      <c r="I60" s="11">
        <v>0</v>
      </c>
      <c r="J60" s="13">
        <v>3</v>
      </c>
      <c r="K60" s="9">
        <f t="shared" si="1"/>
        <v>34</v>
      </c>
      <c r="L60" s="28"/>
      <c r="M60" s="11"/>
    </row>
    <row r="61" customHeight="1" outlineLevel="1" spans="1:13">
      <c r="A61" s="10" t="s">
        <v>255</v>
      </c>
      <c r="B61" s="11"/>
      <c r="C61" s="11">
        <v>9</v>
      </c>
      <c r="D61" s="11">
        <v>2</v>
      </c>
      <c r="E61" s="13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3">
        <v>0</v>
      </c>
      <c r="K61" s="9">
        <f t="shared" si="1"/>
        <v>12</v>
      </c>
      <c r="L61" s="28"/>
      <c r="M61" s="11" t="s">
        <v>54</v>
      </c>
    </row>
    <row r="62" customHeight="1" outlineLevel="1" spans="1:13">
      <c r="A62" s="10" t="s">
        <v>135</v>
      </c>
      <c r="B62" s="11"/>
      <c r="C62" s="11">
        <v>1</v>
      </c>
      <c r="D62" s="11">
        <v>0</v>
      </c>
      <c r="E62" s="13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3">
        <v>0</v>
      </c>
      <c r="K62" s="9">
        <f t="shared" si="1"/>
        <v>0</v>
      </c>
      <c r="L62" s="28"/>
      <c r="M62" s="11"/>
    </row>
    <row r="63" customHeight="1" outlineLevel="1" spans="1:13">
      <c r="A63" s="10" t="s">
        <v>256</v>
      </c>
      <c r="B63" s="11"/>
      <c r="C63" s="11">
        <v>1</v>
      </c>
      <c r="D63" s="11">
        <v>0</v>
      </c>
      <c r="E63" s="13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3">
        <v>0</v>
      </c>
      <c r="K63" s="9">
        <f t="shared" si="1"/>
        <v>0</v>
      </c>
      <c r="L63" s="28"/>
      <c r="M63" s="11"/>
    </row>
    <row r="64" customHeight="1" outlineLevel="1" spans="1:13">
      <c r="A64" s="10" t="s">
        <v>257</v>
      </c>
      <c r="B64" s="11"/>
      <c r="C64" s="11">
        <v>1</v>
      </c>
      <c r="D64" s="11">
        <v>0</v>
      </c>
      <c r="E64" s="13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3">
        <v>0</v>
      </c>
      <c r="K64" s="9">
        <f t="shared" si="1"/>
        <v>0</v>
      </c>
      <c r="L64" s="28"/>
      <c r="M64" s="11"/>
    </row>
    <row r="65" customHeight="1" outlineLevel="1" spans="1:13">
      <c r="A65" s="10" t="s">
        <v>258</v>
      </c>
      <c r="B65" s="11"/>
      <c r="C65" s="11">
        <v>1</v>
      </c>
      <c r="D65" s="11">
        <v>0</v>
      </c>
      <c r="E65" s="13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3">
        <v>0</v>
      </c>
      <c r="K65" s="9">
        <f t="shared" si="1"/>
        <v>0</v>
      </c>
      <c r="L65" s="28"/>
      <c r="M65" s="11"/>
    </row>
    <row r="66" customHeight="1" outlineLevel="1" spans="1:13">
      <c r="A66" s="10" t="s">
        <v>259</v>
      </c>
      <c r="B66" s="11"/>
      <c r="C66" s="11">
        <v>1</v>
      </c>
      <c r="D66" s="11">
        <v>0</v>
      </c>
      <c r="E66" s="13">
        <v>0</v>
      </c>
      <c r="F66" s="9">
        <f t="shared" si="0"/>
        <v>1</v>
      </c>
      <c r="G66" s="11">
        <v>36</v>
      </c>
      <c r="H66" s="11">
        <v>23</v>
      </c>
      <c r="I66" s="11">
        <v>0</v>
      </c>
      <c r="J66" s="13">
        <v>0</v>
      </c>
      <c r="K66" s="9">
        <f t="shared" si="1"/>
        <v>23</v>
      </c>
      <c r="L66" s="28"/>
      <c r="M66" s="11"/>
    </row>
    <row r="67" customHeight="1" outlineLevel="1" spans="1:13">
      <c r="A67" s="10" t="s">
        <v>260</v>
      </c>
      <c r="B67" s="11"/>
      <c r="C67" s="11">
        <v>6</v>
      </c>
      <c r="D67" s="11">
        <v>1</v>
      </c>
      <c r="E67" s="13">
        <v>3</v>
      </c>
      <c r="F67" s="9">
        <f t="shared" si="0"/>
        <v>10</v>
      </c>
      <c r="G67" s="11">
        <v>168</v>
      </c>
      <c r="H67" s="11">
        <v>5</v>
      </c>
      <c r="I67" s="11">
        <v>0</v>
      </c>
      <c r="J67" s="13">
        <v>2</v>
      </c>
      <c r="K67" s="9">
        <f t="shared" si="1"/>
        <v>7</v>
      </c>
      <c r="L67" s="8"/>
      <c r="M67" s="11"/>
    </row>
    <row r="68" customHeight="1" spans="1:13">
      <c r="A68" s="10" t="s">
        <v>139</v>
      </c>
      <c r="B68" s="11"/>
      <c r="C68" s="11">
        <v>2</v>
      </c>
      <c r="D68" s="11">
        <v>0</v>
      </c>
      <c r="E68" s="13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3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261</v>
      </c>
      <c r="B69" s="11"/>
      <c r="C69" s="11">
        <v>9</v>
      </c>
      <c r="D69" s="11">
        <v>2</v>
      </c>
      <c r="E69" s="13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3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262</v>
      </c>
      <c r="B70" s="11"/>
      <c r="C70" s="11">
        <v>2</v>
      </c>
      <c r="D70" s="11">
        <v>0</v>
      </c>
      <c r="E70" s="13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3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263</v>
      </c>
      <c r="B71" s="11"/>
      <c r="C71" s="11">
        <v>2</v>
      </c>
      <c r="D71" s="11">
        <v>0</v>
      </c>
      <c r="E71" s="13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3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144</v>
      </c>
      <c r="B72" s="11"/>
      <c r="C72" s="11">
        <v>1</v>
      </c>
      <c r="D72" s="11">
        <v>0</v>
      </c>
      <c r="E72" s="13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3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145</v>
      </c>
      <c r="B73" s="11"/>
      <c r="C73" s="11">
        <v>1</v>
      </c>
      <c r="D73" s="11">
        <v>0</v>
      </c>
      <c r="E73" s="13">
        <v>0</v>
      </c>
      <c r="F73" s="9">
        <f t="shared" si="0"/>
        <v>1</v>
      </c>
      <c r="G73" s="11">
        <v>66</v>
      </c>
      <c r="H73" s="11">
        <v>1</v>
      </c>
      <c r="I73" s="11">
        <v>0</v>
      </c>
      <c r="J73" s="13">
        <v>0</v>
      </c>
      <c r="K73" s="9">
        <f t="shared" si="1"/>
        <v>1</v>
      </c>
      <c r="L73" s="11">
        <v>138</v>
      </c>
      <c r="M73" s="11"/>
    </row>
    <row r="74" customHeight="1" spans="1:13">
      <c r="A74" s="10" t="s">
        <v>148</v>
      </c>
      <c r="B74" s="11"/>
      <c r="C74" s="11">
        <v>2</v>
      </c>
      <c r="D74" s="11">
        <v>0</v>
      </c>
      <c r="E74" s="13">
        <v>1</v>
      </c>
      <c r="F74" s="9">
        <f t="shared" si="0"/>
        <v>3</v>
      </c>
      <c r="G74" s="11">
        <v>165</v>
      </c>
      <c r="H74" s="11">
        <v>1</v>
      </c>
      <c r="I74" s="11">
        <v>0</v>
      </c>
      <c r="J74" s="13">
        <v>0</v>
      </c>
      <c r="K74" s="9">
        <f t="shared" si="1"/>
        <v>1</v>
      </c>
      <c r="L74" s="11">
        <v>29</v>
      </c>
      <c r="M74" s="11"/>
    </row>
    <row r="75" customHeight="1" spans="1:13">
      <c r="A75" s="10" t="s">
        <v>264</v>
      </c>
      <c r="B75" s="11"/>
      <c r="C75" s="11">
        <v>2</v>
      </c>
      <c r="D75" s="11">
        <v>0</v>
      </c>
      <c r="E75" s="13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3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152</v>
      </c>
      <c r="B76" s="11"/>
      <c r="C76" s="11">
        <v>2</v>
      </c>
      <c r="D76" s="11">
        <v>0</v>
      </c>
      <c r="E76" s="13">
        <v>0</v>
      </c>
      <c r="F76" s="9">
        <f t="shared" si="0"/>
        <v>2</v>
      </c>
      <c r="G76" s="11">
        <v>114</v>
      </c>
      <c r="H76" s="11">
        <v>1</v>
      </c>
      <c r="I76" s="11">
        <v>0</v>
      </c>
      <c r="J76" s="13">
        <v>0</v>
      </c>
      <c r="K76" s="9">
        <f t="shared" si="1"/>
        <v>1</v>
      </c>
      <c r="L76" s="11">
        <v>21</v>
      </c>
      <c r="M76" s="11"/>
    </row>
    <row r="77" customHeight="1" spans="1:13">
      <c r="A77" s="10" t="s">
        <v>153</v>
      </c>
      <c r="B77" s="11"/>
      <c r="C77" s="11">
        <v>2</v>
      </c>
      <c r="D77" s="11">
        <v>0</v>
      </c>
      <c r="E77" s="13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3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154</v>
      </c>
      <c r="B78" s="11"/>
      <c r="C78" s="11">
        <v>1</v>
      </c>
      <c r="D78" s="11">
        <v>0</v>
      </c>
      <c r="E78" s="13">
        <v>0</v>
      </c>
      <c r="F78" s="9">
        <f t="shared" si="0"/>
        <v>1</v>
      </c>
      <c r="G78" s="11">
        <v>19</v>
      </c>
      <c r="H78" s="11">
        <v>15</v>
      </c>
      <c r="I78" s="11">
        <v>0</v>
      </c>
      <c r="J78" s="13">
        <v>0</v>
      </c>
      <c r="K78" s="9">
        <f t="shared" si="1"/>
        <v>15</v>
      </c>
      <c r="L78" s="11">
        <v>90</v>
      </c>
      <c r="M78" s="11"/>
    </row>
    <row r="79" customHeight="1" spans="1:13">
      <c r="A79" s="10" t="s">
        <v>265</v>
      </c>
      <c r="B79" s="11"/>
      <c r="C79" s="11">
        <v>1</v>
      </c>
      <c r="D79" s="11">
        <v>0</v>
      </c>
      <c r="E79" s="13">
        <v>0</v>
      </c>
      <c r="F79" s="9">
        <f t="shared" si="0"/>
        <v>1</v>
      </c>
      <c r="G79" s="11">
        <v>15</v>
      </c>
      <c r="H79" s="11">
        <v>3</v>
      </c>
      <c r="I79" s="11">
        <v>0</v>
      </c>
      <c r="J79" s="13">
        <v>1</v>
      </c>
      <c r="K79" s="9">
        <f t="shared" si="1"/>
        <v>4</v>
      </c>
      <c r="L79" s="11">
        <v>2</v>
      </c>
      <c r="M79" s="11"/>
    </row>
    <row r="80" customHeight="1" spans="1:13">
      <c r="A80" s="18"/>
      <c r="B80" s="19"/>
      <c r="C80" s="19"/>
      <c r="D80" s="19"/>
      <c r="E80" s="20"/>
      <c r="F80" s="15"/>
      <c r="G80" s="19"/>
      <c r="H80" s="19"/>
      <c r="I80" s="19"/>
      <c r="J80" s="15"/>
      <c r="K80" s="15"/>
      <c r="L80" s="19"/>
      <c r="M80" s="19"/>
    </row>
    <row r="81" customHeight="1" spans="1:13">
      <c r="A81" s="32" t="s">
        <v>266</v>
      </c>
      <c r="B81" s="4"/>
      <c r="C81" s="4"/>
      <c r="D81" s="4"/>
      <c r="E81" s="4"/>
      <c r="F81" s="4"/>
      <c r="G81" s="4"/>
      <c r="H81" s="7"/>
      <c r="I81" s="32" t="s">
        <v>267</v>
      </c>
      <c r="J81" s="4"/>
      <c r="K81" s="4"/>
      <c r="L81" s="4"/>
      <c r="M81" s="7"/>
    </row>
    <row r="82" customHeight="1" spans="1:13">
      <c r="A82" s="5" t="s">
        <v>40</v>
      </c>
      <c r="B82" s="5" t="s">
        <v>41</v>
      </c>
      <c r="C82" s="6" t="s">
        <v>42</v>
      </c>
      <c r="D82" s="4"/>
      <c r="E82" s="4"/>
      <c r="F82" s="7"/>
      <c r="G82" s="5" t="s">
        <v>43</v>
      </c>
      <c r="H82" s="6" t="s">
        <v>44</v>
      </c>
      <c r="I82" s="4"/>
      <c r="J82" s="4"/>
      <c r="K82" s="7"/>
      <c r="L82" s="5" t="s">
        <v>204</v>
      </c>
      <c r="M82" s="23" t="s">
        <v>46</v>
      </c>
    </row>
    <row r="83" customHeight="1" spans="1:12">
      <c r="A83" s="8"/>
      <c r="B83" s="8"/>
      <c r="C83" s="9" t="s">
        <v>47</v>
      </c>
      <c r="D83" s="9" t="s">
        <v>48</v>
      </c>
      <c r="E83" s="9" t="s">
        <v>180</v>
      </c>
      <c r="F83" s="9" t="s">
        <v>49</v>
      </c>
      <c r="G83" s="8"/>
      <c r="H83" s="9" t="s">
        <v>47</v>
      </c>
      <c r="I83" s="9" t="s">
        <v>48</v>
      </c>
      <c r="J83" s="9" t="s">
        <v>180</v>
      </c>
      <c r="K83" s="9" t="s">
        <v>49</v>
      </c>
      <c r="L83" s="8"/>
    </row>
    <row r="84" customHeight="1" spans="1:13">
      <c r="A84" s="10" t="s">
        <v>268</v>
      </c>
      <c r="B84" s="27">
        <v>14021</v>
      </c>
      <c r="C84" s="11">
        <f t="shared" ref="C84:K84" si="10">SUM(C85:C92)</f>
        <v>55</v>
      </c>
      <c r="D84" s="11">
        <f t="shared" si="10"/>
        <v>12</v>
      </c>
      <c r="E84" s="13">
        <f t="shared" si="10"/>
        <v>27</v>
      </c>
      <c r="F84" s="9">
        <f t="shared" si="10"/>
        <v>94</v>
      </c>
      <c r="G84" s="11">
        <f t="shared" si="10"/>
        <v>2871</v>
      </c>
      <c r="H84" s="11">
        <f t="shared" si="10"/>
        <v>220</v>
      </c>
      <c r="I84" s="11">
        <f t="shared" si="10"/>
        <v>15</v>
      </c>
      <c r="J84" s="11">
        <f t="shared" si="10"/>
        <v>108</v>
      </c>
      <c r="K84" s="9">
        <f t="shared" si="10"/>
        <v>343</v>
      </c>
      <c r="L84" s="27">
        <v>2317</v>
      </c>
      <c r="M84" s="33"/>
    </row>
    <row r="85" customHeight="1" outlineLevel="1" spans="1:13">
      <c r="A85" s="10" t="s">
        <v>269</v>
      </c>
      <c r="B85" s="28"/>
      <c r="C85" s="11">
        <v>3</v>
      </c>
      <c r="D85" s="11" t="s">
        <v>51</v>
      </c>
      <c r="E85" s="13">
        <v>1</v>
      </c>
      <c r="F85" s="9">
        <f t="shared" ref="F85:F92" si="11">SUM(C85:E85)</f>
        <v>4</v>
      </c>
      <c r="G85" s="11">
        <v>109</v>
      </c>
      <c r="H85" s="11">
        <v>3</v>
      </c>
      <c r="I85" s="11">
        <v>1</v>
      </c>
      <c r="J85" s="13">
        <v>1</v>
      </c>
      <c r="K85" s="9">
        <f t="shared" ref="K85:K92" si="12">SUM(H85:J85)</f>
        <v>5</v>
      </c>
      <c r="L85" s="28"/>
      <c r="M85" s="33"/>
    </row>
    <row r="86" customHeight="1" outlineLevel="1" spans="1:13">
      <c r="A86" s="10" t="s">
        <v>270</v>
      </c>
      <c r="B86" s="28"/>
      <c r="C86" s="11">
        <v>8</v>
      </c>
      <c r="D86" s="11">
        <v>2</v>
      </c>
      <c r="E86" s="13">
        <v>4</v>
      </c>
      <c r="F86" s="9">
        <f t="shared" si="11"/>
        <v>14</v>
      </c>
      <c r="G86" s="11">
        <v>469</v>
      </c>
      <c r="H86" s="11">
        <v>0</v>
      </c>
      <c r="I86" s="11">
        <v>0</v>
      </c>
      <c r="J86" s="13">
        <v>0</v>
      </c>
      <c r="K86" s="9">
        <f t="shared" si="12"/>
        <v>0</v>
      </c>
      <c r="L86" s="28"/>
      <c r="M86" s="33"/>
    </row>
    <row r="87" customHeight="1" outlineLevel="1" spans="1:13">
      <c r="A87" s="10" t="s">
        <v>271</v>
      </c>
      <c r="B87" s="28"/>
      <c r="C87" s="11">
        <v>6</v>
      </c>
      <c r="D87" s="11">
        <v>2</v>
      </c>
      <c r="E87" s="13">
        <v>3</v>
      </c>
      <c r="F87" s="9">
        <f t="shared" si="11"/>
        <v>11</v>
      </c>
      <c r="G87" s="11">
        <v>213</v>
      </c>
      <c r="H87" s="11">
        <v>11</v>
      </c>
      <c r="I87" s="11">
        <v>2</v>
      </c>
      <c r="J87" s="13">
        <v>7</v>
      </c>
      <c r="K87" s="9">
        <f t="shared" si="12"/>
        <v>20</v>
      </c>
      <c r="L87" s="28"/>
      <c r="M87" s="33"/>
    </row>
    <row r="88" customHeight="1" outlineLevel="1" spans="1:13">
      <c r="A88" s="10" t="s">
        <v>272</v>
      </c>
      <c r="B88" s="28"/>
      <c r="C88" s="11">
        <v>11</v>
      </c>
      <c r="D88" s="11">
        <v>2</v>
      </c>
      <c r="E88" s="13">
        <v>6</v>
      </c>
      <c r="F88" s="9">
        <f t="shared" si="11"/>
        <v>19</v>
      </c>
      <c r="G88" s="11">
        <v>621</v>
      </c>
      <c r="H88" s="11">
        <v>50</v>
      </c>
      <c r="I88" s="11">
        <v>6</v>
      </c>
      <c r="J88" s="13">
        <v>23</v>
      </c>
      <c r="K88" s="9">
        <f t="shared" si="12"/>
        <v>79</v>
      </c>
      <c r="L88" s="28"/>
      <c r="M88" s="33"/>
    </row>
    <row r="89" customHeight="1" outlineLevel="1" spans="1:13">
      <c r="A89" s="10" t="s">
        <v>273</v>
      </c>
      <c r="B89" s="28"/>
      <c r="C89" s="11">
        <v>8</v>
      </c>
      <c r="D89" s="11">
        <v>2</v>
      </c>
      <c r="E89" s="13">
        <v>4</v>
      </c>
      <c r="F89" s="9">
        <f t="shared" si="11"/>
        <v>14</v>
      </c>
      <c r="G89" s="11">
        <v>406</v>
      </c>
      <c r="H89" s="11">
        <v>67</v>
      </c>
      <c r="I89" s="11">
        <v>2</v>
      </c>
      <c r="J89" s="13">
        <v>37</v>
      </c>
      <c r="K89" s="9">
        <f t="shared" si="12"/>
        <v>106</v>
      </c>
      <c r="L89" s="28"/>
      <c r="M89" s="33"/>
    </row>
    <row r="90" customHeight="1" outlineLevel="1" spans="1:13">
      <c r="A90" s="10" t="s">
        <v>274</v>
      </c>
      <c r="B90" s="28"/>
      <c r="C90" s="11">
        <v>8</v>
      </c>
      <c r="D90" s="11">
        <v>2</v>
      </c>
      <c r="E90" s="13">
        <v>4</v>
      </c>
      <c r="F90" s="9">
        <f t="shared" si="11"/>
        <v>14</v>
      </c>
      <c r="G90" s="11">
        <v>272</v>
      </c>
      <c r="H90" s="11">
        <v>60</v>
      </c>
      <c r="I90" s="11">
        <v>3</v>
      </c>
      <c r="J90" s="13">
        <v>25</v>
      </c>
      <c r="K90" s="9">
        <f t="shared" si="12"/>
        <v>88</v>
      </c>
      <c r="L90" s="28"/>
      <c r="M90" s="33"/>
    </row>
    <row r="91" customHeight="1" outlineLevel="1" spans="1:13">
      <c r="A91" s="10" t="s">
        <v>275</v>
      </c>
      <c r="B91" s="28"/>
      <c r="C91" s="11">
        <v>6</v>
      </c>
      <c r="D91" s="11">
        <v>1</v>
      </c>
      <c r="E91" s="13">
        <v>3</v>
      </c>
      <c r="F91" s="9">
        <f t="shared" si="11"/>
        <v>10</v>
      </c>
      <c r="G91" s="11">
        <v>431</v>
      </c>
      <c r="H91" s="11">
        <v>0</v>
      </c>
      <c r="I91" s="11">
        <v>0</v>
      </c>
      <c r="J91" s="13">
        <v>0</v>
      </c>
      <c r="K91" s="9">
        <f t="shared" si="12"/>
        <v>0</v>
      </c>
      <c r="L91" s="28"/>
      <c r="M91" s="33"/>
    </row>
    <row r="92" customHeight="1" outlineLevel="1" spans="1:13">
      <c r="A92" s="10" t="s">
        <v>276</v>
      </c>
      <c r="B92" s="8"/>
      <c r="C92" s="11">
        <v>5</v>
      </c>
      <c r="D92" s="11">
        <v>1</v>
      </c>
      <c r="E92" s="13">
        <v>2</v>
      </c>
      <c r="F92" s="9">
        <f t="shared" si="11"/>
        <v>8</v>
      </c>
      <c r="G92" s="11">
        <v>350</v>
      </c>
      <c r="H92" s="11">
        <v>29</v>
      </c>
      <c r="I92" s="11">
        <v>1</v>
      </c>
      <c r="J92" s="13">
        <v>15</v>
      </c>
      <c r="K92" s="9">
        <f t="shared" si="12"/>
        <v>45</v>
      </c>
      <c r="L92" s="8"/>
      <c r="M92" s="33"/>
    </row>
    <row r="93" customHeight="1" spans="1:13">
      <c r="A93" s="18"/>
      <c r="B93" s="19"/>
      <c r="C93" s="19"/>
      <c r="D93" s="19"/>
      <c r="E93" s="20"/>
      <c r="F93" s="15"/>
      <c r="G93" s="19"/>
      <c r="H93" s="19"/>
      <c r="I93" s="19"/>
      <c r="J93" s="15"/>
      <c r="K93" s="15"/>
      <c r="L93" s="19"/>
      <c r="M93" s="19"/>
    </row>
    <row r="94" customHeight="1" spans="1:13">
      <c r="A94" s="18"/>
      <c r="B94" s="19"/>
      <c r="C94" s="19"/>
      <c r="D94" s="19"/>
      <c r="E94" s="20"/>
      <c r="F94" s="15"/>
      <c r="G94" s="19"/>
      <c r="H94" s="19"/>
      <c r="I94" s="19"/>
      <c r="J94" s="15"/>
      <c r="K94" s="15"/>
      <c r="L94" s="19"/>
      <c r="M94" s="19"/>
    </row>
    <row r="95" customHeight="1" spans="1:14">
      <c r="A95" s="21"/>
      <c r="B95" s="19"/>
      <c r="C95" s="19"/>
      <c r="D95" s="19"/>
      <c r="E95" s="20"/>
      <c r="F95" s="15"/>
      <c r="G95" s="19"/>
      <c r="H95" s="19"/>
      <c r="I95" s="19"/>
      <c r="J95" s="15"/>
      <c r="K95" s="15"/>
      <c r="L95" s="19"/>
      <c r="M95" s="23" t="s">
        <v>0</v>
      </c>
      <c r="N95" s="17">
        <f>'Página Inicial'!B19</f>
        <v>46161</v>
      </c>
    </row>
    <row r="96" customHeight="1" spans="1:13">
      <c r="A96" s="18"/>
      <c r="B96" s="19"/>
      <c r="C96" s="19"/>
      <c r="D96" s="19"/>
      <c r="E96" s="20"/>
      <c r="F96" s="15"/>
      <c r="G96" s="19"/>
      <c r="H96" s="19"/>
      <c r="I96" s="19"/>
      <c r="J96" s="15"/>
      <c r="K96" s="15"/>
      <c r="L96" s="19"/>
      <c r="M96" s="19"/>
    </row>
    <row r="97" customHeight="1" spans="1:13">
      <c r="A97" s="18"/>
      <c r="B97" s="19"/>
      <c r="C97" s="19"/>
      <c r="D97" s="19"/>
      <c r="E97" s="20"/>
      <c r="F97" s="15"/>
      <c r="G97" s="19"/>
      <c r="H97" s="19"/>
      <c r="I97" s="19"/>
      <c r="J97" s="15"/>
      <c r="K97" s="15"/>
      <c r="L97" s="19"/>
      <c r="M97" s="19"/>
    </row>
    <row r="98" customHeight="1" spans="1:13">
      <c r="A98" s="18"/>
      <c r="B98" s="19"/>
      <c r="C98" s="19"/>
      <c r="D98" s="19"/>
      <c r="E98" s="20"/>
      <c r="F98" s="15"/>
      <c r="G98" s="19"/>
      <c r="H98" s="19"/>
      <c r="I98" s="19"/>
      <c r="J98" s="15"/>
      <c r="K98" s="15"/>
      <c r="L98" s="19"/>
      <c r="M98" s="19"/>
    </row>
    <row r="99" customHeight="1" spans="1:13">
      <c r="A99" s="18"/>
      <c r="B99" s="19"/>
      <c r="C99" s="19"/>
      <c r="D99" s="19"/>
      <c r="E99" s="20"/>
      <c r="F99" s="15"/>
      <c r="G99" s="19"/>
      <c r="H99" s="19"/>
      <c r="I99" s="19"/>
      <c r="J99" s="15"/>
      <c r="K99" s="15"/>
      <c r="L99" s="19"/>
      <c r="M99" s="19"/>
    </row>
    <row r="100" customHeight="1" spans="1:13">
      <c r="A100" s="18"/>
      <c r="B100" s="19"/>
      <c r="C100" s="19"/>
      <c r="D100" s="19"/>
      <c r="E100" s="20"/>
      <c r="F100" s="15"/>
      <c r="G100" s="19"/>
      <c r="H100" s="19"/>
      <c r="I100" s="19"/>
      <c r="J100" s="15"/>
      <c r="K100" s="15"/>
      <c r="L100" s="19"/>
      <c r="M100" s="19"/>
    </row>
    <row r="101" customHeight="1" spans="1:13">
      <c r="A101" s="18"/>
      <c r="B101" s="19"/>
      <c r="C101" s="19"/>
      <c r="D101" s="19"/>
      <c r="E101" s="20"/>
      <c r="F101" s="15"/>
      <c r="G101" s="19"/>
      <c r="H101" s="19"/>
      <c r="I101" s="19"/>
      <c r="J101" s="15"/>
      <c r="K101" s="15"/>
      <c r="L101" s="19"/>
      <c r="M101" s="19"/>
    </row>
    <row r="102" customHeight="1" spans="1:13">
      <c r="A102" s="18"/>
      <c r="B102" s="19"/>
      <c r="C102" s="19"/>
      <c r="D102" s="19"/>
      <c r="E102" s="20"/>
      <c r="F102" s="15"/>
      <c r="G102" s="19"/>
      <c r="H102" s="19"/>
      <c r="I102" s="19"/>
      <c r="J102" s="15"/>
      <c r="K102" s="15"/>
      <c r="L102" s="19"/>
      <c r="M102" s="19"/>
    </row>
    <row r="103" customHeight="1" spans="1:13">
      <c r="A103" s="18"/>
      <c r="B103" s="19"/>
      <c r="C103" s="19"/>
      <c r="D103" s="19"/>
      <c r="E103" s="20"/>
      <c r="F103" s="15"/>
      <c r="G103" s="19"/>
      <c r="H103" s="19"/>
      <c r="I103" s="19"/>
      <c r="J103" s="15"/>
      <c r="K103" s="15"/>
      <c r="L103" s="19"/>
      <c r="M103" s="19"/>
    </row>
    <row r="104" customHeight="1" spans="1:13">
      <c r="A104" s="18"/>
      <c r="B104" s="19"/>
      <c r="C104" s="19"/>
      <c r="D104" s="19"/>
      <c r="E104" s="20"/>
      <c r="F104" s="15"/>
      <c r="G104" s="19"/>
      <c r="H104" s="19"/>
      <c r="I104" s="19"/>
      <c r="J104" s="15"/>
      <c r="K104" s="15"/>
      <c r="L104" s="19"/>
      <c r="M104" s="19"/>
    </row>
    <row r="105" customHeight="1" spans="1:13">
      <c r="A105" s="18"/>
      <c r="B105" s="19"/>
      <c r="C105" s="19"/>
      <c r="D105" s="19"/>
      <c r="E105" s="20"/>
      <c r="F105" s="15"/>
      <c r="G105" s="19"/>
      <c r="H105" s="19"/>
      <c r="I105" s="19"/>
      <c r="J105" s="15"/>
      <c r="K105" s="15"/>
      <c r="L105" s="19"/>
      <c r="M105" s="19"/>
    </row>
    <row r="106" customHeight="1" spans="1:13">
      <c r="A106" s="18"/>
      <c r="B106" s="19"/>
      <c r="C106" s="19"/>
      <c r="D106" s="19"/>
      <c r="E106" s="20"/>
      <c r="F106" s="15"/>
      <c r="G106" s="19"/>
      <c r="H106" s="19"/>
      <c r="I106" s="19"/>
      <c r="J106" s="15"/>
      <c r="K106" s="15"/>
      <c r="L106" s="19"/>
      <c r="M106" s="19"/>
    </row>
    <row r="107" customHeight="1" spans="1:13">
      <c r="A107" s="18"/>
      <c r="B107" s="19"/>
      <c r="C107" s="19"/>
      <c r="D107" s="19"/>
      <c r="E107" s="20"/>
      <c r="F107" s="15"/>
      <c r="G107" s="19"/>
      <c r="H107" s="19"/>
      <c r="I107" s="19"/>
      <c r="J107" s="15"/>
      <c r="K107" s="15"/>
      <c r="L107" s="19"/>
      <c r="M107" s="19"/>
    </row>
    <row r="108" customHeight="1" spans="1:13">
      <c r="A108" s="18"/>
      <c r="B108" s="19"/>
      <c r="C108" s="19"/>
      <c r="D108" s="19"/>
      <c r="E108" s="20"/>
      <c r="F108" s="15"/>
      <c r="G108" s="19"/>
      <c r="H108" s="19"/>
      <c r="I108" s="19"/>
      <c r="J108" s="15"/>
      <c r="K108" s="15"/>
      <c r="L108" s="19"/>
      <c r="M108" s="19"/>
    </row>
    <row r="109" customHeight="1" spans="1:13">
      <c r="A109" s="18"/>
      <c r="B109" s="19"/>
      <c r="C109" s="19"/>
      <c r="D109" s="19"/>
      <c r="E109" s="20"/>
      <c r="F109" s="15"/>
      <c r="G109" s="19"/>
      <c r="H109" s="19"/>
      <c r="I109" s="19"/>
      <c r="J109" s="15"/>
      <c r="K109" s="15"/>
      <c r="L109" s="19"/>
      <c r="M109" s="19"/>
    </row>
    <row r="110" customHeight="1" spans="1:13">
      <c r="A110" s="18"/>
      <c r="B110" s="19"/>
      <c r="C110" s="19"/>
      <c r="D110" s="19"/>
      <c r="E110" s="20"/>
      <c r="F110" s="15"/>
      <c r="G110" s="19"/>
      <c r="H110" s="19"/>
      <c r="I110" s="19"/>
      <c r="J110" s="15"/>
      <c r="K110" s="15"/>
      <c r="L110" s="19"/>
      <c r="M110" s="19"/>
    </row>
    <row r="111" customHeight="1" spans="1:13">
      <c r="A111" s="18"/>
      <c r="B111" s="19"/>
      <c r="C111" s="19"/>
      <c r="D111" s="19"/>
      <c r="E111" s="20"/>
      <c r="F111" s="15"/>
      <c r="G111" s="19"/>
      <c r="H111" s="19"/>
      <c r="I111" s="19"/>
      <c r="J111" s="15"/>
      <c r="K111" s="15"/>
      <c r="L111" s="19"/>
      <c r="M111" s="19"/>
    </row>
    <row r="112" customHeight="1" spans="1:13">
      <c r="A112" s="18"/>
      <c r="B112" s="19"/>
      <c r="C112" s="19"/>
      <c r="D112" s="19"/>
      <c r="E112" s="20"/>
      <c r="F112" s="15"/>
      <c r="G112" s="19"/>
      <c r="H112" s="19"/>
      <c r="I112" s="19"/>
      <c r="J112" s="15"/>
      <c r="K112" s="15"/>
      <c r="L112" s="19"/>
      <c r="M112" s="19"/>
    </row>
    <row r="113" customHeight="1" spans="1:13">
      <c r="A113" s="18"/>
      <c r="B113" s="19"/>
      <c r="C113" s="19"/>
      <c r="D113" s="19"/>
      <c r="E113" s="20"/>
      <c r="F113" s="15"/>
      <c r="G113" s="19"/>
      <c r="H113" s="19"/>
      <c r="I113" s="19"/>
      <c r="J113" s="15"/>
      <c r="K113" s="15"/>
      <c r="L113" s="19"/>
      <c r="M113" s="19"/>
    </row>
    <row r="114" customHeight="1" spans="1:13">
      <c r="A114" s="18"/>
      <c r="B114" s="19"/>
      <c r="C114" s="19"/>
      <c r="D114" s="19"/>
      <c r="E114" s="20"/>
      <c r="F114" s="15"/>
      <c r="G114" s="19"/>
      <c r="H114" s="19"/>
      <c r="I114" s="19"/>
      <c r="J114" s="15"/>
      <c r="K114" s="15"/>
      <c r="L114" s="19"/>
      <c r="M114" s="19"/>
    </row>
    <row r="115" customHeight="1" spans="1:13">
      <c r="A115" s="18"/>
      <c r="B115" s="19"/>
      <c r="C115" s="19"/>
      <c r="D115" s="19"/>
      <c r="E115" s="20"/>
      <c r="F115" s="15"/>
      <c r="G115" s="19"/>
      <c r="H115" s="19"/>
      <c r="I115" s="19"/>
      <c r="J115" s="15"/>
      <c r="K115" s="15"/>
      <c r="L115" s="19"/>
      <c r="M115" s="19"/>
    </row>
    <row r="116" customHeight="1" spans="1:13">
      <c r="A116" s="18"/>
      <c r="B116" s="19"/>
      <c r="C116" s="19"/>
      <c r="D116" s="19"/>
      <c r="E116" s="20"/>
      <c r="F116" s="15"/>
      <c r="G116" s="19"/>
      <c r="H116" s="19"/>
      <c r="I116" s="19"/>
      <c r="J116" s="15"/>
      <c r="K116" s="15"/>
      <c r="L116" s="19"/>
      <c r="M116" s="19"/>
    </row>
    <row r="117" customHeight="1" spans="1:13">
      <c r="A117" s="18"/>
      <c r="B117" s="19"/>
      <c r="C117" s="19"/>
      <c r="D117" s="19"/>
      <c r="E117" s="20"/>
      <c r="F117" s="15"/>
      <c r="G117" s="19"/>
      <c r="H117" s="19"/>
      <c r="I117" s="19"/>
      <c r="J117" s="15"/>
      <c r="K117" s="15"/>
      <c r="L117" s="19"/>
      <c r="M117" s="19"/>
    </row>
    <row r="118" customHeight="1" spans="1:13">
      <c r="A118" s="18"/>
      <c r="B118" s="19"/>
      <c r="C118" s="19"/>
      <c r="D118" s="19"/>
      <c r="E118" s="20"/>
      <c r="F118" s="15"/>
      <c r="G118" s="19"/>
      <c r="H118" s="19"/>
      <c r="I118" s="19"/>
      <c r="J118" s="15"/>
      <c r="K118" s="15"/>
      <c r="L118" s="19"/>
      <c r="M118" s="19"/>
    </row>
    <row r="119" customHeight="1" spans="1:13">
      <c r="A119" s="18"/>
      <c r="B119" s="19"/>
      <c r="C119" s="19"/>
      <c r="D119" s="19"/>
      <c r="E119" s="20"/>
      <c r="F119" s="15"/>
      <c r="G119" s="19"/>
      <c r="H119" s="19"/>
      <c r="I119" s="19"/>
      <c r="J119" s="15"/>
      <c r="K119" s="15"/>
      <c r="L119" s="19"/>
      <c r="M119" s="19"/>
    </row>
    <row r="120" customHeight="1" spans="1:13">
      <c r="A120" s="18"/>
      <c r="B120" s="19"/>
      <c r="C120" s="19"/>
      <c r="D120" s="19"/>
      <c r="E120" s="20"/>
      <c r="F120" s="15"/>
      <c r="G120" s="19"/>
      <c r="H120" s="19"/>
      <c r="I120" s="19"/>
      <c r="J120" s="15"/>
      <c r="K120" s="15"/>
      <c r="L120" s="19"/>
      <c r="M120" s="19"/>
    </row>
    <row r="121" customHeight="1" spans="1:13">
      <c r="A121" s="18"/>
      <c r="B121" s="19"/>
      <c r="C121" s="19"/>
      <c r="D121" s="19"/>
      <c r="E121" s="20"/>
      <c r="F121" s="15"/>
      <c r="G121" s="19"/>
      <c r="H121" s="19"/>
      <c r="I121" s="19"/>
      <c r="J121" s="15"/>
      <c r="K121" s="15"/>
      <c r="L121" s="19"/>
      <c r="M121" s="19"/>
    </row>
    <row r="122" customHeight="1" spans="1:13">
      <c r="A122" s="18"/>
      <c r="B122" s="19"/>
      <c r="C122" s="19"/>
      <c r="D122" s="19"/>
      <c r="E122" s="20"/>
      <c r="F122" s="15"/>
      <c r="G122" s="19"/>
      <c r="H122" s="19"/>
      <c r="I122" s="19"/>
      <c r="J122" s="15"/>
      <c r="K122" s="15"/>
      <c r="L122" s="19"/>
      <c r="M122" s="19"/>
    </row>
    <row r="123" customHeight="1" spans="1:13">
      <c r="A123" s="18"/>
      <c r="B123" s="19"/>
      <c r="C123" s="19"/>
      <c r="D123" s="19"/>
      <c r="E123" s="20"/>
      <c r="F123" s="15"/>
      <c r="G123" s="19"/>
      <c r="H123" s="19"/>
      <c r="I123" s="19"/>
      <c r="J123" s="15"/>
      <c r="K123" s="15"/>
      <c r="L123" s="19"/>
      <c r="M123" s="19"/>
    </row>
    <row r="124" customHeight="1" spans="1:13">
      <c r="A124" s="18"/>
      <c r="B124" s="19"/>
      <c r="C124" s="19"/>
      <c r="D124" s="19"/>
      <c r="E124" s="20"/>
      <c r="F124" s="15"/>
      <c r="G124" s="19"/>
      <c r="H124" s="19"/>
      <c r="I124" s="19"/>
      <c r="J124" s="15"/>
      <c r="K124" s="15"/>
      <c r="L124" s="19"/>
      <c r="M124" s="19"/>
    </row>
    <row r="125" customHeight="1" spans="1:13">
      <c r="A125" s="18"/>
      <c r="B125" s="19"/>
      <c r="C125" s="19"/>
      <c r="D125" s="19"/>
      <c r="E125" s="20"/>
      <c r="F125" s="15"/>
      <c r="G125" s="19"/>
      <c r="H125" s="19"/>
      <c r="I125" s="19"/>
      <c r="J125" s="15"/>
      <c r="K125" s="15"/>
      <c r="L125" s="19"/>
      <c r="M125" s="19"/>
    </row>
    <row r="126" customHeight="1" spans="1:13">
      <c r="A126" s="18"/>
      <c r="B126" s="19"/>
      <c r="C126" s="19"/>
      <c r="D126" s="19"/>
      <c r="E126" s="20"/>
      <c r="F126" s="15"/>
      <c r="G126" s="19"/>
      <c r="H126" s="19"/>
      <c r="I126" s="19"/>
      <c r="J126" s="15"/>
      <c r="K126" s="15"/>
      <c r="L126" s="19"/>
      <c r="M126" s="19"/>
    </row>
    <row r="127" customHeight="1" spans="1:13">
      <c r="A127" s="18"/>
      <c r="B127" s="19"/>
      <c r="C127" s="19"/>
      <c r="D127" s="19"/>
      <c r="E127" s="20"/>
      <c r="F127" s="15"/>
      <c r="G127" s="19"/>
      <c r="H127" s="19"/>
      <c r="I127" s="19"/>
      <c r="J127" s="15"/>
      <c r="K127" s="15"/>
      <c r="L127" s="19"/>
      <c r="M127" s="19"/>
    </row>
    <row r="128" customHeight="1" spans="1:13">
      <c r="A128" s="18"/>
      <c r="B128" s="19"/>
      <c r="C128" s="19"/>
      <c r="D128" s="19"/>
      <c r="E128" s="20"/>
      <c r="F128" s="15"/>
      <c r="G128" s="19"/>
      <c r="H128" s="19"/>
      <c r="I128" s="19"/>
      <c r="J128" s="15"/>
      <c r="K128" s="15"/>
      <c r="L128" s="19"/>
      <c r="M128" s="19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0"/>
  <sheetViews>
    <sheetView workbookViewId="0">
      <pane ySplit="7" topLeftCell="A8" activePane="bottomLeft" state="frozen"/>
      <selection/>
      <selection pane="bottomLeft" activeCell="Q45" sqref="Q45"/>
    </sheetView>
  </sheetViews>
  <sheetFormatPr defaultColWidth="12.6285714285714" defaultRowHeight="15.75" customHeight="1"/>
  <cols>
    <col min="1" max="1" width="34" customWidth="1"/>
    <col min="2" max="2" width="13" customWidth="1"/>
    <col min="3" max="3" width="13.7142857142857" customWidth="1"/>
    <col min="4" max="5" width="5.62857142857143" customWidth="1"/>
    <col min="6" max="6" width="8.28571428571429" customWidth="1"/>
    <col min="7" max="8" width="13.7142857142857" customWidth="1"/>
    <col min="9" max="10" width="5.62857142857143" customWidth="1"/>
    <col min="11" max="11" width="7.42857142857143" customWidth="1"/>
    <col min="12" max="12" width="14.8761904761905" customWidth="1"/>
  </cols>
  <sheetData>
    <row r="1" customHeight="1" spans="1:13">
      <c r="A1" s="30" t="s">
        <v>277</v>
      </c>
      <c r="M1" s="14"/>
    </row>
    <row r="2" customHeight="1" spans="1:1">
      <c r="A2" s="2"/>
    </row>
    <row r="3" customHeight="1" spans="1:13">
      <c r="A3" s="25" t="s">
        <v>278</v>
      </c>
      <c r="M3" s="25"/>
    </row>
    <row r="4" customHeight="1" spans="1:1">
      <c r="A4" s="2" t="s">
        <v>279</v>
      </c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3">
      <c r="A7" s="8"/>
      <c r="B7" s="8"/>
      <c r="C7" s="9" t="s">
        <v>47</v>
      </c>
      <c r="D7" s="9" t="s">
        <v>48</v>
      </c>
      <c r="E7" s="9" t="s">
        <v>280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  <c r="M7" s="22"/>
    </row>
    <row r="8" customHeight="1" spans="1:12">
      <c r="A8" s="10" t="s">
        <v>281</v>
      </c>
      <c r="B8" s="11" t="s">
        <v>282</v>
      </c>
      <c r="C8" s="11">
        <v>24</v>
      </c>
      <c r="D8" s="11">
        <v>4</v>
      </c>
      <c r="E8" s="13">
        <v>7</v>
      </c>
      <c r="F8" s="9">
        <f t="shared" ref="F8:F47" si="0">SUM(C8:E8)</f>
        <v>35</v>
      </c>
      <c r="G8" s="11">
        <v>2558</v>
      </c>
      <c r="H8" s="11">
        <v>38</v>
      </c>
      <c r="I8" s="11">
        <v>4</v>
      </c>
      <c r="J8" s="13">
        <v>14</v>
      </c>
      <c r="K8" s="9">
        <f t="shared" ref="K8:K47" si="1">SUM(H8:J8)</f>
        <v>56</v>
      </c>
      <c r="L8" s="11">
        <v>2</v>
      </c>
    </row>
    <row r="9" customHeight="1" spans="1:13">
      <c r="A9" s="10" t="s">
        <v>283</v>
      </c>
      <c r="B9" s="11">
        <v>4135</v>
      </c>
      <c r="C9" s="11">
        <v>2</v>
      </c>
      <c r="D9" s="11">
        <v>0</v>
      </c>
      <c r="E9" s="13">
        <v>0</v>
      </c>
      <c r="F9" s="9">
        <f t="shared" si="0"/>
        <v>2</v>
      </c>
      <c r="G9" s="11">
        <v>5</v>
      </c>
      <c r="H9" s="11">
        <v>2</v>
      </c>
      <c r="I9" s="11">
        <v>0</v>
      </c>
      <c r="J9" s="13">
        <v>0</v>
      </c>
      <c r="K9" s="9">
        <f t="shared" si="1"/>
        <v>2</v>
      </c>
      <c r="L9" s="11">
        <v>1</v>
      </c>
      <c r="M9" s="31"/>
    </row>
    <row r="10" customHeight="1" spans="1:13">
      <c r="A10" s="10" t="s">
        <v>284</v>
      </c>
      <c r="B10" s="11" t="s">
        <v>285</v>
      </c>
      <c r="C10" s="11">
        <v>7</v>
      </c>
      <c r="D10" s="11">
        <v>1</v>
      </c>
      <c r="E10" s="13">
        <v>2</v>
      </c>
      <c r="F10" s="9">
        <f t="shared" si="0"/>
        <v>10</v>
      </c>
      <c r="G10" s="11">
        <v>15</v>
      </c>
      <c r="H10" s="11">
        <v>8</v>
      </c>
      <c r="I10" s="11">
        <v>3</v>
      </c>
      <c r="J10" s="13">
        <v>4</v>
      </c>
      <c r="K10" s="9">
        <f t="shared" si="1"/>
        <v>15</v>
      </c>
      <c r="L10" s="11">
        <v>3</v>
      </c>
      <c r="M10" s="31" t="s">
        <v>54</v>
      </c>
    </row>
    <row r="11" customHeight="1" collapsed="1" spans="1:12">
      <c r="A11" s="10" t="s">
        <v>286</v>
      </c>
      <c r="B11" s="11"/>
      <c r="C11" s="11">
        <f t="shared" ref="C11:E11" si="2">SUM(C12:C15)</f>
        <v>9</v>
      </c>
      <c r="D11" s="11">
        <f t="shared" si="2"/>
        <v>1</v>
      </c>
      <c r="E11" s="13">
        <f t="shared" si="2"/>
        <v>2</v>
      </c>
      <c r="F11" s="9">
        <f t="shared" si="0"/>
        <v>12</v>
      </c>
      <c r="G11" s="11">
        <f t="shared" ref="G11:J11" si="3">SUM(G12:G15)</f>
        <v>24</v>
      </c>
      <c r="H11" s="11">
        <f t="shared" si="3"/>
        <v>17</v>
      </c>
      <c r="I11" s="11">
        <f t="shared" si="3"/>
        <v>1</v>
      </c>
      <c r="J11" s="11">
        <f t="shared" si="3"/>
        <v>4</v>
      </c>
      <c r="K11" s="9">
        <f t="shared" si="1"/>
        <v>22</v>
      </c>
      <c r="L11" s="11">
        <f>SUM(L12:L15)</f>
        <v>6</v>
      </c>
    </row>
    <row r="12" hidden="1" customHeight="1" outlineLevel="1" spans="1:13">
      <c r="A12" s="10" t="s">
        <v>287</v>
      </c>
      <c r="B12" s="11" t="s">
        <v>288</v>
      </c>
      <c r="C12" s="11">
        <v>6</v>
      </c>
      <c r="D12" s="11">
        <v>1</v>
      </c>
      <c r="E12" s="13">
        <v>2</v>
      </c>
      <c r="F12" s="9">
        <f t="shared" si="0"/>
        <v>9</v>
      </c>
      <c r="G12" s="11">
        <v>16</v>
      </c>
      <c r="H12" s="11">
        <v>11</v>
      </c>
      <c r="I12" s="11">
        <v>1</v>
      </c>
      <c r="J12" s="13">
        <v>4</v>
      </c>
      <c r="K12" s="9">
        <f t="shared" si="1"/>
        <v>16</v>
      </c>
      <c r="L12" s="11">
        <v>3</v>
      </c>
      <c r="M12" s="31" t="s">
        <v>54</v>
      </c>
    </row>
    <row r="13" hidden="1" customHeight="1" outlineLevel="1" spans="1:13">
      <c r="A13" s="10" t="s">
        <v>289</v>
      </c>
      <c r="B13" s="11">
        <v>4138</v>
      </c>
      <c r="C13" s="11">
        <v>1</v>
      </c>
      <c r="D13" s="11">
        <v>0</v>
      </c>
      <c r="E13" s="13">
        <v>0</v>
      </c>
      <c r="F13" s="9">
        <f t="shared" si="0"/>
        <v>1</v>
      </c>
      <c r="G13" s="11">
        <v>2</v>
      </c>
      <c r="H13" s="11">
        <v>2</v>
      </c>
      <c r="I13" s="11">
        <v>0</v>
      </c>
      <c r="J13" s="13">
        <v>0</v>
      </c>
      <c r="K13" s="9">
        <f t="shared" si="1"/>
        <v>2</v>
      </c>
      <c r="L13" s="27">
        <v>3</v>
      </c>
      <c r="M13" s="31" t="s">
        <v>54</v>
      </c>
    </row>
    <row r="14" hidden="1" customHeight="1" outlineLevel="1" spans="1:12">
      <c r="A14" s="10" t="s">
        <v>290</v>
      </c>
      <c r="B14" s="11">
        <v>4137</v>
      </c>
      <c r="C14" s="11">
        <v>1</v>
      </c>
      <c r="D14" s="11">
        <v>0</v>
      </c>
      <c r="E14" s="13">
        <v>0</v>
      </c>
      <c r="F14" s="9">
        <f t="shared" si="0"/>
        <v>1</v>
      </c>
      <c r="G14" s="11">
        <v>3</v>
      </c>
      <c r="H14" s="11">
        <v>1</v>
      </c>
      <c r="I14" s="11">
        <v>0</v>
      </c>
      <c r="J14" s="13">
        <v>0</v>
      </c>
      <c r="K14" s="9">
        <f t="shared" si="1"/>
        <v>1</v>
      </c>
      <c r="L14" s="28"/>
    </row>
    <row r="15" hidden="1" customHeight="1" outlineLevel="1" spans="1:13">
      <c r="A15" s="10" t="s">
        <v>291</v>
      </c>
      <c r="B15" s="11">
        <v>4139</v>
      </c>
      <c r="C15" s="11">
        <v>1</v>
      </c>
      <c r="D15" s="11">
        <v>0</v>
      </c>
      <c r="E15" s="13">
        <v>0</v>
      </c>
      <c r="F15" s="9">
        <f t="shared" si="0"/>
        <v>1</v>
      </c>
      <c r="G15" s="11">
        <v>3</v>
      </c>
      <c r="H15" s="11">
        <v>3</v>
      </c>
      <c r="I15" s="11">
        <v>0</v>
      </c>
      <c r="J15" s="13">
        <v>0</v>
      </c>
      <c r="K15" s="9">
        <f t="shared" si="1"/>
        <v>3</v>
      </c>
      <c r="L15" s="8"/>
      <c r="M15" s="31" t="s">
        <v>54</v>
      </c>
    </row>
    <row r="16" customHeight="1" collapsed="1" spans="1:12">
      <c r="A16" s="10" t="s">
        <v>292</v>
      </c>
      <c r="B16" s="27" t="s">
        <v>293</v>
      </c>
      <c r="C16" s="11">
        <f t="shared" ref="C16:E16" si="4">SUM(C17:C21)</f>
        <v>9</v>
      </c>
      <c r="D16" s="11">
        <f t="shared" si="4"/>
        <v>1</v>
      </c>
      <c r="E16" s="13">
        <f t="shared" si="4"/>
        <v>2</v>
      </c>
      <c r="F16" s="9">
        <f t="shared" si="0"/>
        <v>12</v>
      </c>
      <c r="G16" s="11">
        <f t="shared" ref="G16:J16" si="5">SUM(G17:G21)</f>
        <v>19</v>
      </c>
      <c r="H16" s="11">
        <f t="shared" si="5"/>
        <v>10</v>
      </c>
      <c r="I16" s="11">
        <f t="shared" si="5"/>
        <v>3</v>
      </c>
      <c r="J16" s="11">
        <f t="shared" si="5"/>
        <v>3</v>
      </c>
      <c r="K16" s="9">
        <f t="shared" si="1"/>
        <v>16</v>
      </c>
      <c r="L16" s="11">
        <f>SUM(L17:L21)</f>
        <v>2</v>
      </c>
    </row>
    <row r="17" hidden="1" customHeight="1" outlineLevel="1" spans="1:13">
      <c r="A17" s="10" t="s">
        <v>294</v>
      </c>
      <c r="B17" s="28"/>
      <c r="C17" s="11">
        <v>3</v>
      </c>
      <c r="D17" s="11">
        <v>1</v>
      </c>
      <c r="E17" s="13">
        <v>2</v>
      </c>
      <c r="F17" s="9">
        <f t="shared" si="0"/>
        <v>6</v>
      </c>
      <c r="G17" s="11">
        <v>9</v>
      </c>
      <c r="H17" s="11">
        <v>3</v>
      </c>
      <c r="I17" s="11">
        <v>3</v>
      </c>
      <c r="J17" s="13">
        <v>3</v>
      </c>
      <c r="K17" s="9">
        <f t="shared" si="1"/>
        <v>9</v>
      </c>
      <c r="L17" s="11">
        <v>0</v>
      </c>
      <c r="M17" s="31" t="s">
        <v>54</v>
      </c>
    </row>
    <row r="18" hidden="1" customHeight="1" outlineLevel="1" spans="1:12">
      <c r="A18" s="10" t="s">
        <v>295</v>
      </c>
      <c r="B18" s="28"/>
      <c r="C18" s="11">
        <v>1</v>
      </c>
      <c r="D18" s="11">
        <v>0</v>
      </c>
      <c r="E18" s="13">
        <v>0</v>
      </c>
      <c r="F18" s="9">
        <f t="shared" si="0"/>
        <v>1</v>
      </c>
      <c r="G18" s="11">
        <v>2</v>
      </c>
      <c r="H18" s="11">
        <v>1</v>
      </c>
      <c r="I18" s="11">
        <v>0</v>
      </c>
      <c r="J18" s="13">
        <v>0</v>
      </c>
      <c r="K18" s="9">
        <f t="shared" si="1"/>
        <v>1</v>
      </c>
      <c r="L18" s="11">
        <v>0</v>
      </c>
    </row>
    <row r="19" hidden="1" customHeight="1" outlineLevel="1" spans="1:13">
      <c r="A19" s="10" t="s">
        <v>296</v>
      </c>
      <c r="B19" s="28"/>
      <c r="C19" s="11">
        <v>2</v>
      </c>
      <c r="D19" s="11">
        <v>0</v>
      </c>
      <c r="E19" s="13">
        <v>0</v>
      </c>
      <c r="F19" s="9">
        <f t="shared" si="0"/>
        <v>2</v>
      </c>
      <c r="G19" s="11">
        <v>3</v>
      </c>
      <c r="H19" s="11">
        <v>3</v>
      </c>
      <c r="I19" s="11">
        <v>0</v>
      </c>
      <c r="J19" s="13">
        <v>0</v>
      </c>
      <c r="K19" s="9">
        <f t="shared" si="1"/>
        <v>3</v>
      </c>
      <c r="L19" s="11">
        <v>1</v>
      </c>
      <c r="M19" s="31" t="s">
        <v>54</v>
      </c>
    </row>
    <row r="20" hidden="1" customHeight="1" outlineLevel="1" spans="1:12">
      <c r="A20" s="10" t="s">
        <v>297</v>
      </c>
      <c r="B20" s="28"/>
      <c r="C20" s="11">
        <v>2</v>
      </c>
      <c r="D20" s="11">
        <v>0</v>
      </c>
      <c r="E20" s="13">
        <v>0</v>
      </c>
      <c r="F20" s="9">
        <f t="shared" si="0"/>
        <v>2</v>
      </c>
      <c r="G20" s="11">
        <v>3</v>
      </c>
      <c r="H20" s="11">
        <v>2</v>
      </c>
      <c r="I20" s="11">
        <v>0</v>
      </c>
      <c r="J20" s="13">
        <v>0</v>
      </c>
      <c r="K20" s="9">
        <f t="shared" si="1"/>
        <v>2</v>
      </c>
      <c r="L20" s="11">
        <v>1</v>
      </c>
    </row>
    <row r="21" hidden="1" customHeight="1" outlineLevel="1" spans="1:12">
      <c r="A21" s="10" t="s">
        <v>298</v>
      </c>
      <c r="B21" s="8"/>
      <c r="C21" s="11">
        <v>1</v>
      </c>
      <c r="D21" s="11">
        <v>0</v>
      </c>
      <c r="E21" s="13">
        <v>0</v>
      </c>
      <c r="F21" s="9">
        <f t="shared" si="0"/>
        <v>1</v>
      </c>
      <c r="G21" s="11">
        <v>2</v>
      </c>
      <c r="H21" s="11">
        <v>1</v>
      </c>
      <c r="I21" s="11">
        <v>0</v>
      </c>
      <c r="J21" s="13">
        <v>0</v>
      </c>
      <c r="K21" s="9">
        <f t="shared" si="1"/>
        <v>1</v>
      </c>
      <c r="L21" s="11">
        <v>0</v>
      </c>
    </row>
    <row r="22" customHeight="1" collapsed="1" spans="1:12">
      <c r="A22" s="10" t="s">
        <v>299</v>
      </c>
      <c r="B22" s="27" t="s">
        <v>300</v>
      </c>
      <c r="C22" s="11">
        <f t="shared" ref="C22:E22" si="6">SUM(C23:C37)</f>
        <v>61</v>
      </c>
      <c r="D22" s="11">
        <f t="shared" si="6"/>
        <v>6</v>
      </c>
      <c r="E22" s="13">
        <f t="shared" si="6"/>
        <v>13</v>
      </c>
      <c r="F22" s="9">
        <f t="shared" si="0"/>
        <v>80</v>
      </c>
      <c r="G22" s="11">
        <f t="shared" ref="G22:J22" si="7">SUM(G23:G37)</f>
        <v>170</v>
      </c>
      <c r="H22" s="11">
        <f t="shared" si="7"/>
        <v>78</v>
      </c>
      <c r="I22" s="11">
        <f t="shared" si="7"/>
        <v>6</v>
      </c>
      <c r="J22" s="11">
        <f t="shared" si="7"/>
        <v>17</v>
      </c>
      <c r="K22" s="9">
        <f t="shared" si="1"/>
        <v>101</v>
      </c>
      <c r="L22" s="11">
        <f>SUM(L23:L37)</f>
        <v>41</v>
      </c>
    </row>
    <row r="23" hidden="1" customHeight="1" outlineLevel="1" spans="1:12">
      <c r="A23" s="10" t="s">
        <v>301</v>
      </c>
      <c r="B23" s="28"/>
      <c r="C23" s="11">
        <v>7</v>
      </c>
      <c r="D23" s="11">
        <v>1</v>
      </c>
      <c r="E23" s="13">
        <v>2</v>
      </c>
      <c r="F23" s="9">
        <f t="shared" si="0"/>
        <v>10</v>
      </c>
      <c r="G23" s="11">
        <v>29</v>
      </c>
      <c r="H23" s="11">
        <v>9</v>
      </c>
      <c r="I23" s="11">
        <v>1</v>
      </c>
      <c r="J23" s="13">
        <v>3</v>
      </c>
      <c r="K23" s="9">
        <f t="shared" si="1"/>
        <v>13</v>
      </c>
      <c r="L23" s="11">
        <v>7</v>
      </c>
    </row>
    <row r="24" hidden="1" customHeight="1" outlineLevel="1" spans="1:12">
      <c r="A24" s="10" t="s">
        <v>302</v>
      </c>
      <c r="B24" s="28"/>
      <c r="C24" s="11">
        <v>1</v>
      </c>
      <c r="D24" s="11">
        <v>0</v>
      </c>
      <c r="E24" s="13">
        <v>0</v>
      </c>
      <c r="F24" s="9">
        <f t="shared" si="0"/>
        <v>1</v>
      </c>
      <c r="G24" s="11">
        <v>2</v>
      </c>
      <c r="H24" s="11">
        <v>1</v>
      </c>
      <c r="I24" s="11">
        <v>0</v>
      </c>
      <c r="J24" s="13">
        <v>0</v>
      </c>
      <c r="K24" s="9">
        <f t="shared" si="1"/>
        <v>1</v>
      </c>
      <c r="L24" s="11">
        <v>0</v>
      </c>
    </row>
    <row r="25" hidden="1" customHeight="1" outlineLevel="1" spans="1:12">
      <c r="A25" s="10" t="s">
        <v>303</v>
      </c>
      <c r="B25" s="28"/>
      <c r="C25" s="11">
        <v>2</v>
      </c>
      <c r="D25" s="11">
        <v>0</v>
      </c>
      <c r="E25" s="13">
        <v>0</v>
      </c>
      <c r="F25" s="9">
        <f t="shared" si="0"/>
        <v>2</v>
      </c>
      <c r="G25" s="11">
        <v>5</v>
      </c>
      <c r="H25" s="11">
        <v>2</v>
      </c>
      <c r="I25" s="11">
        <v>0</v>
      </c>
      <c r="J25" s="13">
        <v>0</v>
      </c>
      <c r="K25" s="9">
        <f t="shared" si="1"/>
        <v>2</v>
      </c>
      <c r="L25" s="11">
        <v>1</v>
      </c>
    </row>
    <row r="26" hidden="1" customHeight="1" outlineLevel="1" spans="1:12">
      <c r="A26" s="10" t="s">
        <v>304</v>
      </c>
      <c r="B26" s="28"/>
      <c r="C26" s="11">
        <v>4</v>
      </c>
      <c r="D26" s="11">
        <v>1</v>
      </c>
      <c r="E26" s="13">
        <v>1</v>
      </c>
      <c r="F26" s="9">
        <f t="shared" si="0"/>
        <v>6</v>
      </c>
      <c r="G26" s="11">
        <v>13</v>
      </c>
      <c r="H26" s="11">
        <v>4</v>
      </c>
      <c r="I26" s="11">
        <v>1</v>
      </c>
      <c r="J26" s="13">
        <v>2</v>
      </c>
      <c r="K26" s="9">
        <f t="shared" si="1"/>
        <v>7</v>
      </c>
      <c r="L26" s="11">
        <v>1</v>
      </c>
    </row>
    <row r="27" hidden="1" customHeight="1" outlineLevel="1" spans="1:13">
      <c r="A27" s="10" t="s">
        <v>305</v>
      </c>
      <c r="B27" s="28"/>
      <c r="C27" s="11">
        <v>1</v>
      </c>
      <c r="D27" s="11">
        <v>0</v>
      </c>
      <c r="E27" s="13">
        <v>0</v>
      </c>
      <c r="F27" s="9">
        <f t="shared" si="0"/>
        <v>1</v>
      </c>
      <c r="G27" s="11">
        <v>2</v>
      </c>
      <c r="H27" s="11">
        <v>2</v>
      </c>
      <c r="I27" s="11">
        <v>0</v>
      </c>
      <c r="J27" s="13">
        <v>0</v>
      </c>
      <c r="K27" s="9">
        <f t="shared" si="1"/>
        <v>2</v>
      </c>
      <c r="L27" s="11">
        <v>0</v>
      </c>
      <c r="M27" s="31" t="s">
        <v>54</v>
      </c>
    </row>
    <row r="28" hidden="1" customHeight="1" outlineLevel="1" spans="1:12">
      <c r="A28" s="10" t="s">
        <v>306</v>
      </c>
      <c r="B28" s="28"/>
      <c r="C28" s="11">
        <v>2</v>
      </c>
      <c r="D28" s="11">
        <v>0</v>
      </c>
      <c r="E28" s="13">
        <v>0</v>
      </c>
      <c r="F28" s="9">
        <f t="shared" si="0"/>
        <v>2</v>
      </c>
      <c r="G28" s="11">
        <v>6</v>
      </c>
      <c r="H28" s="11">
        <v>3</v>
      </c>
      <c r="I28" s="11">
        <v>0</v>
      </c>
      <c r="J28" s="13">
        <v>0</v>
      </c>
      <c r="K28" s="9">
        <f t="shared" si="1"/>
        <v>3</v>
      </c>
      <c r="L28" s="11">
        <v>0</v>
      </c>
    </row>
    <row r="29" hidden="1" customHeight="1" outlineLevel="1" spans="1:12">
      <c r="A29" s="10" t="s">
        <v>307</v>
      </c>
      <c r="B29" s="28"/>
      <c r="C29" s="11">
        <v>26</v>
      </c>
      <c r="D29" s="11">
        <v>4</v>
      </c>
      <c r="E29" s="13">
        <v>7</v>
      </c>
      <c r="F29" s="9">
        <f t="shared" si="0"/>
        <v>37</v>
      </c>
      <c r="G29" s="11">
        <v>76</v>
      </c>
      <c r="H29" s="11">
        <v>37</v>
      </c>
      <c r="I29" s="11">
        <v>4</v>
      </c>
      <c r="J29" s="13">
        <v>10</v>
      </c>
      <c r="K29" s="9">
        <f t="shared" si="1"/>
        <v>51</v>
      </c>
      <c r="L29" s="11">
        <v>27</v>
      </c>
    </row>
    <row r="30" hidden="1" customHeight="1" outlineLevel="1" spans="1:12">
      <c r="A30" s="10" t="s">
        <v>308</v>
      </c>
      <c r="B30" s="28"/>
      <c r="C30" s="11">
        <v>3</v>
      </c>
      <c r="D30" s="11">
        <v>0</v>
      </c>
      <c r="E30" s="13">
        <v>1</v>
      </c>
      <c r="F30" s="9">
        <f t="shared" si="0"/>
        <v>4</v>
      </c>
      <c r="G30" s="11">
        <v>10</v>
      </c>
      <c r="H30" s="11">
        <v>4</v>
      </c>
      <c r="I30" s="11">
        <v>0</v>
      </c>
      <c r="J30" s="13">
        <v>1</v>
      </c>
      <c r="K30" s="9">
        <f t="shared" si="1"/>
        <v>5</v>
      </c>
      <c r="L30" s="27">
        <v>2</v>
      </c>
    </row>
    <row r="31" hidden="1" customHeight="1" outlineLevel="1" spans="1:12">
      <c r="A31" s="10" t="s">
        <v>309</v>
      </c>
      <c r="B31" s="28"/>
      <c r="C31" s="11">
        <v>2</v>
      </c>
      <c r="D31" s="11">
        <v>0</v>
      </c>
      <c r="E31" s="13">
        <v>0</v>
      </c>
      <c r="F31" s="9">
        <f t="shared" si="0"/>
        <v>2</v>
      </c>
      <c r="G31" s="11">
        <v>4</v>
      </c>
      <c r="H31" s="11">
        <v>2</v>
      </c>
      <c r="I31" s="11">
        <v>0</v>
      </c>
      <c r="J31" s="13">
        <v>0</v>
      </c>
      <c r="K31" s="9">
        <f t="shared" si="1"/>
        <v>2</v>
      </c>
      <c r="L31" s="28"/>
    </row>
    <row r="32" hidden="1" customHeight="1" outlineLevel="1" spans="1:12">
      <c r="A32" s="10" t="s">
        <v>310</v>
      </c>
      <c r="B32" s="28"/>
      <c r="C32" s="11">
        <v>2</v>
      </c>
      <c r="D32" s="11">
        <v>0</v>
      </c>
      <c r="E32" s="13">
        <v>0</v>
      </c>
      <c r="F32" s="9">
        <f t="shared" si="0"/>
        <v>2</v>
      </c>
      <c r="G32" s="11">
        <v>3</v>
      </c>
      <c r="H32" s="11">
        <v>2</v>
      </c>
      <c r="I32" s="11">
        <v>0</v>
      </c>
      <c r="J32" s="13">
        <v>0</v>
      </c>
      <c r="K32" s="9">
        <f t="shared" si="1"/>
        <v>2</v>
      </c>
      <c r="L32" s="8"/>
    </row>
    <row r="33" hidden="1" customHeight="1" outlineLevel="1" spans="1:12">
      <c r="A33" s="10" t="s">
        <v>311</v>
      </c>
      <c r="B33" s="28"/>
      <c r="C33" s="11">
        <v>3</v>
      </c>
      <c r="D33" s="11">
        <v>0</v>
      </c>
      <c r="E33" s="13">
        <v>1</v>
      </c>
      <c r="F33" s="9">
        <f t="shared" si="0"/>
        <v>4</v>
      </c>
      <c r="G33" s="11">
        <v>10</v>
      </c>
      <c r="H33" s="11">
        <v>4</v>
      </c>
      <c r="I33" s="11">
        <v>0</v>
      </c>
      <c r="J33" s="13">
        <v>1</v>
      </c>
      <c r="K33" s="9">
        <f t="shared" si="1"/>
        <v>5</v>
      </c>
      <c r="L33" s="11">
        <v>0</v>
      </c>
    </row>
    <row r="34" hidden="1" customHeight="1" outlineLevel="1" spans="1:13">
      <c r="A34" s="10" t="s">
        <v>312</v>
      </c>
      <c r="B34" s="28"/>
      <c r="C34" s="11">
        <v>3</v>
      </c>
      <c r="D34" s="11">
        <v>0</v>
      </c>
      <c r="E34" s="13">
        <v>1</v>
      </c>
      <c r="F34" s="9">
        <f t="shared" si="0"/>
        <v>4</v>
      </c>
      <c r="G34" s="11">
        <v>2</v>
      </c>
      <c r="H34" s="11">
        <v>2</v>
      </c>
      <c r="I34" s="11">
        <v>0</v>
      </c>
      <c r="J34" s="13">
        <v>0</v>
      </c>
      <c r="K34" s="9">
        <f t="shared" si="1"/>
        <v>2</v>
      </c>
      <c r="L34" s="11">
        <v>1</v>
      </c>
      <c r="M34" s="31" t="s">
        <v>54</v>
      </c>
    </row>
    <row r="35" hidden="1" customHeight="1" outlineLevel="1" spans="1:13">
      <c r="A35" s="10" t="s">
        <v>313</v>
      </c>
      <c r="B35" s="28"/>
      <c r="C35" s="11">
        <v>2</v>
      </c>
      <c r="D35" s="11">
        <v>0</v>
      </c>
      <c r="E35" s="13">
        <v>0</v>
      </c>
      <c r="F35" s="9">
        <f t="shared" si="0"/>
        <v>2</v>
      </c>
      <c r="G35" s="11">
        <v>3</v>
      </c>
      <c r="H35" s="11">
        <v>3</v>
      </c>
      <c r="I35" s="11">
        <v>0</v>
      </c>
      <c r="J35" s="13">
        <v>0</v>
      </c>
      <c r="K35" s="9">
        <f t="shared" si="1"/>
        <v>3</v>
      </c>
      <c r="L35" s="11">
        <v>1</v>
      </c>
      <c r="M35" s="31" t="s">
        <v>54</v>
      </c>
    </row>
    <row r="36" hidden="1" customHeight="1" outlineLevel="1" spans="1:12">
      <c r="A36" s="10" t="s">
        <v>314</v>
      </c>
      <c r="B36" s="28"/>
      <c r="C36" s="11">
        <v>2</v>
      </c>
      <c r="D36" s="11">
        <v>0</v>
      </c>
      <c r="E36" s="13">
        <v>0</v>
      </c>
      <c r="F36" s="9">
        <f t="shared" si="0"/>
        <v>2</v>
      </c>
      <c r="G36" s="11">
        <v>4</v>
      </c>
      <c r="H36" s="11">
        <v>2</v>
      </c>
      <c r="I36" s="11">
        <v>0</v>
      </c>
      <c r="J36" s="13">
        <v>0</v>
      </c>
      <c r="K36" s="9">
        <f t="shared" si="1"/>
        <v>2</v>
      </c>
      <c r="L36" s="11">
        <v>1</v>
      </c>
    </row>
    <row r="37" hidden="1" customHeight="1" outlineLevel="1" spans="1:13">
      <c r="A37" s="10" t="s">
        <v>315</v>
      </c>
      <c r="B37" s="8"/>
      <c r="C37" s="11">
        <v>1</v>
      </c>
      <c r="D37" s="11">
        <v>0</v>
      </c>
      <c r="E37" s="13">
        <v>0</v>
      </c>
      <c r="F37" s="9">
        <f t="shared" si="0"/>
        <v>1</v>
      </c>
      <c r="G37" s="11">
        <v>1</v>
      </c>
      <c r="H37" s="11">
        <v>1</v>
      </c>
      <c r="I37" s="11">
        <v>0</v>
      </c>
      <c r="J37" s="13">
        <v>0</v>
      </c>
      <c r="K37" s="9">
        <f t="shared" si="1"/>
        <v>1</v>
      </c>
      <c r="L37" s="11">
        <v>0</v>
      </c>
      <c r="M37" s="31" t="s">
        <v>54</v>
      </c>
    </row>
    <row r="38" customHeight="1" spans="1:12">
      <c r="A38" s="10" t="s">
        <v>316</v>
      </c>
      <c r="B38" s="27" t="s">
        <v>317</v>
      </c>
      <c r="C38" s="11">
        <f t="shared" ref="C38:E38" si="8">SUM(C39:C47)</f>
        <v>39</v>
      </c>
      <c r="D38" s="11">
        <f t="shared" si="8"/>
        <v>5</v>
      </c>
      <c r="E38" s="13">
        <f t="shared" si="8"/>
        <v>10</v>
      </c>
      <c r="F38" s="9">
        <f t="shared" si="0"/>
        <v>54</v>
      </c>
      <c r="G38" s="11">
        <f t="shared" ref="G38:J38" si="9">SUM(G39:G47)</f>
        <v>683</v>
      </c>
      <c r="H38" s="11">
        <f t="shared" si="9"/>
        <v>72</v>
      </c>
      <c r="I38" s="11">
        <f t="shared" si="9"/>
        <v>3</v>
      </c>
      <c r="J38" s="11">
        <f t="shared" si="9"/>
        <v>12</v>
      </c>
      <c r="K38" s="9">
        <f t="shared" si="1"/>
        <v>87</v>
      </c>
      <c r="L38" s="11">
        <f>SUM(L39:L47)</f>
        <v>4</v>
      </c>
    </row>
    <row r="39" customHeight="1" outlineLevel="1" spans="1:12">
      <c r="A39" s="10" t="s">
        <v>318</v>
      </c>
      <c r="B39" s="28"/>
      <c r="C39" s="11">
        <v>1</v>
      </c>
      <c r="D39" s="11">
        <v>0</v>
      </c>
      <c r="E39" s="13">
        <v>0</v>
      </c>
      <c r="F39" s="9">
        <f t="shared" si="0"/>
        <v>1</v>
      </c>
      <c r="G39" s="11">
        <v>51</v>
      </c>
      <c r="H39" s="11">
        <v>1</v>
      </c>
      <c r="I39" s="11">
        <v>0</v>
      </c>
      <c r="J39" s="13">
        <v>0</v>
      </c>
      <c r="K39" s="9">
        <f t="shared" si="1"/>
        <v>1</v>
      </c>
      <c r="L39" s="11">
        <v>0</v>
      </c>
    </row>
    <row r="40" customHeight="1" outlineLevel="1" spans="1:12">
      <c r="A40" s="10" t="s">
        <v>319</v>
      </c>
      <c r="B40" s="28"/>
      <c r="C40" s="11">
        <v>3</v>
      </c>
      <c r="D40" s="11">
        <v>1</v>
      </c>
      <c r="E40" s="13">
        <v>1</v>
      </c>
      <c r="F40" s="9">
        <f t="shared" si="0"/>
        <v>5</v>
      </c>
      <c r="G40" s="11">
        <v>77</v>
      </c>
      <c r="H40" s="11">
        <v>5</v>
      </c>
      <c r="I40" s="11">
        <v>0</v>
      </c>
      <c r="J40" s="13">
        <v>1</v>
      </c>
      <c r="K40" s="9">
        <f t="shared" si="1"/>
        <v>6</v>
      </c>
      <c r="L40" s="11">
        <v>1</v>
      </c>
    </row>
    <row r="41" customHeight="1" outlineLevel="1" spans="1:12">
      <c r="A41" s="10" t="s">
        <v>320</v>
      </c>
      <c r="B41" s="28"/>
      <c r="C41" s="11">
        <v>1</v>
      </c>
      <c r="D41" s="11">
        <v>0</v>
      </c>
      <c r="E41" s="13">
        <v>0</v>
      </c>
      <c r="F41" s="9">
        <f t="shared" si="0"/>
        <v>1</v>
      </c>
      <c r="G41" s="11">
        <v>7</v>
      </c>
      <c r="H41" s="11">
        <v>2</v>
      </c>
      <c r="I41" s="11">
        <v>0</v>
      </c>
      <c r="J41" s="13">
        <v>0</v>
      </c>
      <c r="K41" s="9">
        <f t="shared" si="1"/>
        <v>2</v>
      </c>
      <c r="L41" s="11">
        <v>0</v>
      </c>
    </row>
    <row r="42" customHeight="1" outlineLevel="1" spans="1:12">
      <c r="A42" s="10" t="s">
        <v>321</v>
      </c>
      <c r="B42" s="28"/>
      <c r="C42" s="11">
        <v>3</v>
      </c>
      <c r="D42" s="11">
        <v>0</v>
      </c>
      <c r="E42" s="13">
        <v>1</v>
      </c>
      <c r="F42" s="9">
        <f t="shared" si="0"/>
        <v>4</v>
      </c>
      <c r="G42" s="11">
        <v>106</v>
      </c>
      <c r="H42" s="11">
        <v>5</v>
      </c>
      <c r="I42" s="11">
        <v>0</v>
      </c>
      <c r="J42" s="13">
        <v>2</v>
      </c>
      <c r="K42" s="9">
        <f t="shared" si="1"/>
        <v>7</v>
      </c>
      <c r="L42" s="11">
        <v>0</v>
      </c>
    </row>
    <row r="43" customHeight="1" outlineLevel="1" spans="1:12">
      <c r="A43" s="10" t="s">
        <v>322</v>
      </c>
      <c r="B43" s="28"/>
      <c r="C43" s="11">
        <v>21</v>
      </c>
      <c r="D43" s="11">
        <v>3</v>
      </c>
      <c r="E43" s="13">
        <v>6</v>
      </c>
      <c r="F43" s="9">
        <f t="shared" si="0"/>
        <v>30</v>
      </c>
      <c r="G43" s="11">
        <v>195</v>
      </c>
      <c r="H43" s="11">
        <v>43</v>
      </c>
      <c r="I43" s="11">
        <v>2</v>
      </c>
      <c r="J43" s="13">
        <v>6</v>
      </c>
      <c r="K43" s="9">
        <f t="shared" si="1"/>
        <v>51</v>
      </c>
      <c r="L43" s="11">
        <v>2</v>
      </c>
    </row>
    <row r="44" customHeight="1" outlineLevel="1" spans="1:12">
      <c r="A44" s="10" t="s">
        <v>323</v>
      </c>
      <c r="B44" s="28"/>
      <c r="C44" s="11">
        <v>2</v>
      </c>
      <c r="D44" s="11">
        <v>0</v>
      </c>
      <c r="E44" s="13">
        <v>0</v>
      </c>
      <c r="F44" s="9">
        <f t="shared" si="0"/>
        <v>2</v>
      </c>
      <c r="G44" s="11">
        <v>13</v>
      </c>
      <c r="H44" s="11">
        <v>3</v>
      </c>
      <c r="I44" s="11">
        <v>0</v>
      </c>
      <c r="J44" s="13">
        <v>0</v>
      </c>
      <c r="K44" s="9">
        <f t="shared" si="1"/>
        <v>3</v>
      </c>
      <c r="L44" s="11">
        <v>0</v>
      </c>
    </row>
    <row r="45" customHeight="1" outlineLevel="1" spans="1:12">
      <c r="A45" s="10" t="s">
        <v>324</v>
      </c>
      <c r="B45" s="28"/>
      <c r="C45" s="11">
        <v>1</v>
      </c>
      <c r="D45" s="11">
        <v>0</v>
      </c>
      <c r="E45" s="13">
        <v>0</v>
      </c>
      <c r="F45" s="9">
        <f t="shared" si="0"/>
        <v>1</v>
      </c>
      <c r="G45" s="11">
        <v>16</v>
      </c>
      <c r="H45" s="11">
        <v>4</v>
      </c>
      <c r="I45" s="11">
        <v>0</v>
      </c>
      <c r="J45" s="13">
        <v>0</v>
      </c>
      <c r="K45" s="9">
        <f t="shared" si="1"/>
        <v>4</v>
      </c>
      <c r="L45" s="11">
        <v>0</v>
      </c>
    </row>
    <row r="46" customHeight="1" outlineLevel="1" spans="1:12">
      <c r="A46" s="10" t="s">
        <v>325</v>
      </c>
      <c r="B46" s="28"/>
      <c r="C46" s="11">
        <v>4</v>
      </c>
      <c r="D46" s="11">
        <v>1</v>
      </c>
      <c r="E46" s="13">
        <v>1</v>
      </c>
      <c r="F46" s="9">
        <f t="shared" si="0"/>
        <v>6</v>
      </c>
      <c r="G46" s="11">
        <v>95</v>
      </c>
      <c r="H46" s="11">
        <v>4</v>
      </c>
      <c r="I46" s="11">
        <v>1</v>
      </c>
      <c r="J46" s="13">
        <v>2</v>
      </c>
      <c r="K46" s="9">
        <f t="shared" si="1"/>
        <v>7</v>
      </c>
      <c r="L46" s="11">
        <v>1</v>
      </c>
    </row>
    <row r="47" customHeight="1" outlineLevel="1" spans="1:12">
      <c r="A47" s="10" t="s">
        <v>326</v>
      </c>
      <c r="B47" s="8"/>
      <c r="C47" s="11">
        <v>3</v>
      </c>
      <c r="D47" s="11">
        <v>0</v>
      </c>
      <c r="E47" s="13">
        <v>1</v>
      </c>
      <c r="F47" s="9">
        <f t="shared" si="0"/>
        <v>4</v>
      </c>
      <c r="G47" s="11">
        <v>123</v>
      </c>
      <c r="H47" s="11">
        <v>5</v>
      </c>
      <c r="I47" s="11">
        <v>0</v>
      </c>
      <c r="J47" s="13">
        <v>1</v>
      </c>
      <c r="K47" s="9">
        <f t="shared" si="1"/>
        <v>6</v>
      </c>
      <c r="L47" s="11">
        <v>0</v>
      </c>
    </row>
    <row r="48" customHeight="1" spans="1:13">
      <c r="A48" s="18"/>
      <c r="B48" s="19"/>
      <c r="C48" s="19"/>
      <c r="D48" s="19"/>
      <c r="E48" s="20"/>
      <c r="F48" s="15"/>
      <c r="G48" s="19"/>
      <c r="H48" s="19"/>
      <c r="I48" s="19"/>
      <c r="J48" s="20"/>
      <c r="K48" s="15"/>
      <c r="L48" s="19"/>
      <c r="M48" s="19"/>
    </row>
    <row r="49" customHeight="1" spans="1:13">
      <c r="A49" s="18"/>
      <c r="B49" s="19"/>
      <c r="C49" s="19"/>
      <c r="D49" s="19"/>
      <c r="E49" s="20"/>
      <c r="F49" s="15"/>
      <c r="G49" s="19"/>
      <c r="H49" s="19"/>
      <c r="I49" s="19"/>
      <c r="J49" s="20"/>
      <c r="K49" s="15"/>
      <c r="L49" s="19"/>
      <c r="M49" s="19"/>
    </row>
    <row r="50" customHeight="1" spans="1:13">
      <c r="A50" s="21"/>
      <c r="B50" s="19"/>
      <c r="C50" s="19"/>
      <c r="D50" s="19"/>
      <c r="E50" s="20"/>
      <c r="F50" s="15"/>
      <c r="G50" s="19"/>
      <c r="H50" s="19"/>
      <c r="I50" s="19"/>
      <c r="J50" s="20"/>
      <c r="K50" s="15"/>
      <c r="L50" s="23" t="s">
        <v>0</v>
      </c>
      <c r="M50" s="24">
        <f>'Página Inicial'!B19</f>
        <v>46161</v>
      </c>
    </row>
    <row r="51" customHeight="1" spans="1:13">
      <c r="A51" s="18"/>
      <c r="B51" s="19"/>
      <c r="C51" s="19"/>
      <c r="D51" s="19"/>
      <c r="E51" s="20"/>
      <c r="F51" s="15"/>
      <c r="G51" s="19"/>
      <c r="H51" s="19"/>
      <c r="I51" s="19"/>
      <c r="J51" s="20"/>
      <c r="K51" s="15"/>
      <c r="L51" s="19"/>
      <c r="M51" s="19"/>
    </row>
    <row r="52" customHeight="1" spans="1:13">
      <c r="A52" s="18"/>
      <c r="B52" s="19"/>
      <c r="C52" s="19"/>
      <c r="D52" s="19"/>
      <c r="E52" s="20"/>
      <c r="F52" s="15"/>
      <c r="G52" s="19"/>
      <c r="H52" s="19"/>
      <c r="I52" s="19"/>
      <c r="J52" s="20"/>
      <c r="K52" s="15"/>
      <c r="L52" s="19"/>
      <c r="M52" s="19"/>
    </row>
    <row r="53" customHeight="1" spans="1:13">
      <c r="A53" s="18"/>
      <c r="B53" s="19"/>
      <c r="C53" s="19"/>
      <c r="D53" s="19"/>
      <c r="E53" s="20"/>
      <c r="F53" s="15"/>
      <c r="G53" s="19"/>
      <c r="H53" s="19"/>
      <c r="I53" s="19"/>
      <c r="J53" s="20"/>
      <c r="K53" s="15"/>
      <c r="L53" s="19"/>
      <c r="M53" s="19"/>
    </row>
    <row r="54" customHeight="1" spans="1:13">
      <c r="A54" s="18"/>
      <c r="B54" s="19"/>
      <c r="C54" s="19"/>
      <c r="D54" s="19"/>
      <c r="E54" s="20"/>
      <c r="F54" s="15"/>
      <c r="G54" s="19"/>
      <c r="H54" s="19"/>
      <c r="I54" s="19"/>
      <c r="J54" s="20"/>
      <c r="K54" s="15"/>
      <c r="L54" s="19"/>
      <c r="M54" s="19"/>
    </row>
    <row r="55" customHeight="1" spans="1:13">
      <c r="A55" s="18"/>
      <c r="B55" s="19"/>
      <c r="C55" s="19"/>
      <c r="D55" s="19"/>
      <c r="E55" s="20"/>
      <c r="F55" s="15"/>
      <c r="G55" s="19"/>
      <c r="H55" s="19"/>
      <c r="I55" s="19"/>
      <c r="J55" s="20"/>
      <c r="K55" s="15"/>
      <c r="L55" s="19"/>
      <c r="M55" s="19"/>
    </row>
    <row r="56" customHeight="1" spans="1:13">
      <c r="A56" s="18"/>
      <c r="B56" s="19"/>
      <c r="C56" s="19"/>
      <c r="D56" s="19"/>
      <c r="E56" s="20"/>
      <c r="F56" s="15"/>
      <c r="G56" s="19"/>
      <c r="H56" s="19"/>
      <c r="I56" s="19"/>
      <c r="J56" s="20"/>
      <c r="K56" s="15"/>
      <c r="L56" s="19"/>
      <c r="M56" s="19"/>
    </row>
    <row r="57" customHeight="1" spans="1:13">
      <c r="A57" s="18"/>
      <c r="B57" s="19"/>
      <c r="C57" s="19"/>
      <c r="D57" s="19"/>
      <c r="E57" s="20"/>
      <c r="F57" s="15"/>
      <c r="G57" s="19"/>
      <c r="H57" s="19"/>
      <c r="I57" s="19"/>
      <c r="J57" s="20"/>
      <c r="K57" s="15"/>
      <c r="L57" s="19"/>
      <c r="M57" s="19"/>
    </row>
    <row r="58" customHeight="1" spans="1:13">
      <c r="A58" s="18"/>
      <c r="B58" s="19"/>
      <c r="C58" s="19"/>
      <c r="D58" s="19"/>
      <c r="E58" s="20"/>
      <c r="F58" s="15"/>
      <c r="G58" s="19"/>
      <c r="H58" s="19"/>
      <c r="I58" s="19"/>
      <c r="J58" s="20"/>
      <c r="K58" s="15"/>
      <c r="L58" s="19"/>
      <c r="M58" s="19"/>
    </row>
    <row r="59" customHeight="1" spans="1:13">
      <c r="A59" s="18"/>
      <c r="B59" s="19"/>
      <c r="C59" s="19"/>
      <c r="D59" s="19"/>
      <c r="E59" s="20"/>
      <c r="F59" s="15"/>
      <c r="G59" s="19"/>
      <c r="H59" s="19"/>
      <c r="I59" s="19"/>
      <c r="J59" s="20"/>
      <c r="K59" s="15"/>
      <c r="L59" s="19"/>
      <c r="M59" s="19"/>
    </row>
    <row r="60" customHeight="1" spans="1:13">
      <c r="A60" s="18"/>
      <c r="B60" s="19"/>
      <c r="C60" s="19"/>
      <c r="D60" s="19"/>
      <c r="E60" s="20"/>
      <c r="F60" s="15"/>
      <c r="G60" s="19"/>
      <c r="H60" s="19"/>
      <c r="I60" s="19"/>
      <c r="J60" s="20"/>
      <c r="K60" s="15"/>
      <c r="L60" s="19"/>
      <c r="M60" s="19"/>
    </row>
    <row r="61" customHeight="1" spans="1:13">
      <c r="A61" s="18"/>
      <c r="B61" s="19"/>
      <c r="C61" s="19"/>
      <c r="D61" s="19"/>
      <c r="E61" s="20"/>
      <c r="F61" s="15"/>
      <c r="G61" s="19"/>
      <c r="H61" s="19"/>
      <c r="I61" s="19"/>
      <c r="J61" s="20"/>
      <c r="K61" s="15"/>
      <c r="L61" s="19"/>
      <c r="M61" s="19"/>
    </row>
    <row r="62" customHeight="1" spans="1:13">
      <c r="A62" s="18"/>
      <c r="B62" s="19"/>
      <c r="C62" s="19"/>
      <c r="D62" s="19"/>
      <c r="E62" s="20"/>
      <c r="F62" s="15"/>
      <c r="G62" s="19"/>
      <c r="H62" s="19"/>
      <c r="I62" s="19"/>
      <c r="J62" s="20"/>
      <c r="K62" s="15"/>
      <c r="L62" s="19"/>
      <c r="M62" s="19"/>
    </row>
    <row r="63" customHeight="1" spans="1:13">
      <c r="A63" s="18"/>
      <c r="B63" s="19"/>
      <c r="C63" s="19"/>
      <c r="D63" s="19"/>
      <c r="E63" s="20"/>
      <c r="F63" s="15"/>
      <c r="G63" s="19"/>
      <c r="H63" s="19"/>
      <c r="I63" s="19"/>
      <c r="J63" s="20"/>
      <c r="K63" s="15"/>
      <c r="L63" s="19"/>
      <c r="M63" s="19"/>
    </row>
    <row r="64" customHeight="1" spans="1:13">
      <c r="A64" s="18"/>
      <c r="B64" s="19"/>
      <c r="C64" s="19"/>
      <c r="D64" s="19"/>
      <c r="E64" s="20"/>
      <c r="F64" s="15"/>
      <c r="G64" s="19"/>
      <c r="H64" s="19"/>
      <c r="I64" s="19"/>
      <c r="J64" s="20"/>
      <c r="K64" s="15"/>
      <c r="L64" s="19"/>
      <c r="M64" s="19"/>
    </row>
    <row r="65" customHeight="1" spans="1:13">
      <c r="A65" s="18"/>
      <c r="B65" s="19"/>
      <c r="C65" s="19"/>
      <c r="D65" s="19"/>
      <c r="E65" s="20"/>
      <c r="F65" s="15"/>
      <c r="G65" s="19"/>
      <c r="H65" s="19"/>
      <c r="I65" s="19"/>
      <c r="J65" s="20"/>
      <c r="K65" s="15"/>
      <c r="L65" s="19"/>
      <c r="M65" s="19"/>
    </row>
    <row r="66" customHeight="1" spans="1:13">
      <c r="A66" s="18"/>
      <c r="B66" s="19"/>
      <c r="C66" s="19"/>
      <c r="D66" s="19"/>
      <c r="E66" s="20"/>
      <c r="F66" s="15"/>
      <c r="G66" s="19"/>
      <c r="H66" s="19"/>
      <c r="I66" s="19"/>
      <c r="J66" s="20"/>
      <c r="K66" s="15"/>
      <c r="L66" s="19"/>
      <c r="M66" s="19"/>
    </row>
    <row r="67" customHeight="1" spans="1:13">
      <c r="A67" s="18"/>
      <c r="B67" s="19"/>
      <c r="C67" s="19"/>
      <c r="D67" s="19"/>
      <c r="E67" s="20"/>
      <c r="F67" s="15"/>
      <c r="G67" s="19"/>
      <c r="H67" s="19"/>
      <c r="I67" s="19"/>
      <c r="J67" s="20"/>
      <c r="K67" s="15"/>
      <c r="L67" s="19"/>
      <c r="M67" s="19"/>
    </row>
    <row r="68" customHeight="1" spans="1:13">
      <c r="A68" s="18"/>
      <c r="B68" s="19"/>
      <c r="C68" s="19"/>
      <c r="D68" s="19"/>
      <c r="E68" s="20"/>
      <c r="F68" s="15"/>
      <c r="G68" s="19"/>
      <c r="H68" s="19"/>
      <c r="I68" s="19"/>
      <c r="J68" s="20"/>
      <c r="K68" s="15"/>
      <c r="L68" s="19"/>
      <c r="M68" s="19"/>
    </row>
    <row r="69" customHeight="1" spans="1:13">
      <c r="A69" s="18"/>
      <c r="B69" s="19"/>
      <c r="C69" s="19"/>
      <c r="D69" s="19"/>
      <c r="E69" s="20"/>
      <c r="F69" s="15"/>
      <c r="G69" s="19"/>
      <c r="H69" s="19"/>
      <c r="I69" s="19"/>
      <c r="J69" s="20"/>
      <c r="K69" s="15"/>
      <c r="L69" s="19"/>
      <c r="M69" s="19"/>
    </row>
    <row r="70" customHeight="1" spans="1:13">
      <c r="A70" s="18"/>
      <c r="B70" s="19"/>
      <c r="C70" s="19"/>
      <c r="D70" s="19"/>
      <c r="E70" s="20"/>
      <c r="F70" s="15"/>
      <c r="G70" s="19"/>
      <c r="H70" s="19"/>
      <c r="I70" s="19"/>
      <c r="J70" s="20"/>
      <c r="K70" s="15"/>
      <c r="L70" s="19"/>
      <c r="M70" s="19"/>
    </row>
  </sheetData>
  <mergeCells count="13">
    <mergeCell ref="A1:L1"/>
    <mergeCell ref="A3:L3"/>
    <mergeCell ref="C6:F6"/>
    <mergeCell ref="H6:K6"/>
    <mergeCell ref="A6:A7"/>
    <mergeCell ref="B6:B7"/>
    <mergeCell ref="B16:B21"/>
    <mergeCell ref="B22:B37"/>
    <mergeCell ref="B38:B47"/>
    <mergeCell ref="G6:G7"/>
    <mergeCell ref="L6:L7"/>
    <mergeCell ref="L13:L15"/>
    <mergeCell ref="L30:L3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L9" sqref="L9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4.2857142857143" customWidth="1"/>
    <col min="4" max="4" width="5.62857142857143" customWidth="1"/>
    <col min="5" max="5" width="7.57142857142857" customWidth="1"/>
    <col min="6" max="6" width="14.1428571428571" customWidth="1"/>
    <col min="7" max="7" width="14" customWidth="1"/>
    <col min="8" max="8" width="5.62857142857143" customWidth="1"/>
    <col min="9" max="9" width="7.71428571428571" customWidth="1"/>
    <col min="10" max="10" width="14.1428571428571" customWidth="1"/>
  </cols>
  <sheetData>
    <row r="1" customHeight="1" spans="1:11">
      <c r="A1" s="1" t="s">
        <v>277</v>
      </c>
      <c r="K1" s="14"/>
    </row>
    <row r="2" customHeight="1" spans="1:1">
      <c r="A2" s="2"/>
    </row>
    <row r="3" customHeight="1" spans="1:1">
      <c r="A3" s="2" t="s">
        <v>327</v>
      </c>
    </row>
    <row r="4" customHeight="1" spans="1:1">
      <c r="A4" s="2" t="s">
        <v>328</v>
      </c>
    </row>
    <row r="6" customHeight="1" spans="1:10">
      <c r="A6" s="5" t="s">
        <v>40</v>
      </c>
      <c r="B6" s="5" t="s">
        <v>41</v>
      </c>
      <c r="C6" s="6" t="s">
        <v>42</v>
      </c>
      <c r="D6" s="4"/>
      <c r="E6" s="7"/>
      <c r="F6" s="5" t="s">
        <v>43</v>
      </c>
      <c r="G6" s="6" t="s">
        <v>44</v>
      </c>
      <c r="H6" s="4"/>
      <c r="I6" s="7"/>
      <c r="J6" s="5" t="s">
        <v>204</v>
      </c>
    </row>
    <row r="7" ht="25" customHeight="1" spans="1:10">
      <c r="A7" s="8"/>
      <c r="B7" s="8"/>
      <c r="C7" s="9" t="s">
        <v>47</v>
      </c>
      <c r="D7" s="9" t="s">
        <v>48</v>
      </c>
      <c r="E7" s="9" t="s">
        <v>49</v>
      </c>
      <c r="F7" s="8"/>
      <c r="G7" s="9" t="s">
        <v>47</v>
      </c>
      <c r="H7" s="9" t="s">
        <v>48</v>
      </c>
      <c r="I7" s="9" t="s">
        <v>49</v>
      </c>
      <c r="J7" s="8"/>
    </row>
    <row r="8" customHeight="1" spans="1:10">
      <c r="A8" s="10" t="s">
        <v>329</v>
      </c>
      <c r="B8" s="11" t="s">
        <v>330</v>
      </c>
      <c r="C8" s="11">
        <v>2</v>
      </c>
      <c r="D8" s="11" t="s">
        <v>51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331</v>
      </c>
      <c r="B9" s="11" t="s">
        <v>330</v>
      </c>
      <c r="C9" s="11">
        <v>1</v>
      </c>
      <c r="D9" s="11" t="s">
        <v>51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287</v>
      </c>
      <c r="B10" s="11">
        <v>61170</v>
      </c>
      <c r="C10" s="11">
        <v>4</v>
      </c>
      <c r="D10" s="11" t="s">
        <v>51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332</v>
      </c>
      <c r="B11" s="11">
        <v>61198</v>
      </c>
      <c r="C11" s="11">
        <v>2</v>
      </c>
      <c r="D11" s="11" t="s">
        <v>51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333</v>
      </c>
      <c r="B12" s="11">
        <v>61180</v>
      </c>
      <c r="C12" s="11">
        <v>2</v>
      </c>
      <c r="D12" s="11" t="s">
        <v>51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5" customHeight="1" spans="1:11">
      <c r="A15" s="21"/>
      <c r="J15" s="29" t="s">
        <v>0</v>
      </c>
      <c r="K15" s="17">
        <f>'Página Inicial'!B19</f>
        <v>46161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workbookViewId="0">
      <selection activeCell="M11" sqref="M11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3.8571428571429" customWidth="1"/>
    <col min="4" max="5" width="5.62857142857143" customWidth="1"/>
    <col min="6" max="6" width="8.28571428571429" customWidth="1"/>
    <col min="7" max="7" width="13.3809523809524" customWidth="1"/>
    <col min="8" max="8" width="13.5714285714286" customWidth="1"/>
    <col min="9" max="10" width="5.62857142857143" customWidth="1"/>
    <col min="11" max="11" width="7.85714285714286" customWidth="1"/>
    <col min="12" max="12" width="14.1333333333333" customWidth="1"/>
  </cols>
  <sheetData>
    <row r="1" customHeight="1" spans="1:13">
      <c r="A1" s="1" t="s">
        <v>277</v>
      </c>
      <c r="M1" s="14"/>
    </row>
    <row r="2" customHeight="1" spans="1:1">
      <c r="A2" s="2"/>
    </row>
    <row r="3" customHeight="1" spans="1:1">
      <c r="A3" s="25" t="s">
        <v>334</v>
      </c>
    </row>
    <row r="4" customHeight="1" spans="1:1">
      <c r="A4" s="2" t="s">
        <v>335</v>
      </c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336</v>
      </c>
      <c r="B8" s="26" t="s">
        <v>337</v>
      </c>
      <c r="C8" s="11">
        <v>2</v>
      </c>
      <c r="D8" s="11">
        <v>1</v>
      </c>
      <c r="E8" s="13">
        <v>2</v>
      </c>
      <c r="F8" s="9">
        <f t="shared" ref="F8:F39" si="0">SUM(C8:E8)</f>
        <v>5</v>
      </c>
      <c r="G8" s="11">
        <f>31+4+1</f>
        <v>36</v>
      </c>
      <c r="H8" s="11">
        <v>5</v>
      </c>
      <c r="I8" s="11">
        <v>1</v>
      </c>
      <c r="J8" s="13">
        <v>2</v>
      </c>
      <c r="K8" s="9">
        <f t="shared" ref="K8:K39" si="1">SUM(H8:J8)</f>
        <v>8</v>
      </c>
      <c r="L8" s="11">
        <v>2</v>
      </c>
    </row>
    <row r="9" customHeight="1" spans="1:12">
      <c r="A9" s="10" t="s">
        <v>181</v>
      </c>
      <c r="B9" s="11">
        <v>61975</v>
      </c>
      <c r="C9" s="11">
        <v>23</v>
      </c>
      <c r="D9" s="11">
        <v>4</v>
      </c>
      <c r="E9" s="13">
        <v>11</v>
      </c>
      <c r="F9" s="9">
        <f t="shared" si="0"/>
        <v>38</v>
      </c>
      <c r="G9" s="11">
        <f>195+15+2</f>
        <v>212</v>
      </c>
      <c r="H9" s="11">
        <v>68</v>
      </c>
      <c r="I9" s="11">
        <v>2</v>
      </c>
      <c r="J9" s="13">
        <v>13</v>
      </c>
      <c r="K9" s="9">
        <f t="shared" si="1"/>
        <v>83</v>
      </c>
      <c r="L9" s="11">
        <v>17</v>
      </c>
    </row>
    <row r="10" customHeight="1" spans="1:12">
      <c r="A10" s="10" t="s">
        <v>338</v>
      </c>
      <c r="B10" s="11"/>
      <c r="C10" s="11">
        <f t="shared" ref="C10:E10" si="2">SUM(C11:C39)</f>
        <v>39</v>
      </c>
      <c r="D10" s="11">
        <f t="shared" si="2"/>
        <v>14</v>
      </c>
      <c r="E10" s="13">
        <f t="shared" si="2"/>
        <v>12</v>
      </c>
      <c r="F10" s="9">
        <f t="shared" si="0"/>
        <v>65</v>
      </c>
      <c r="G10" s="11">
        <f t="shared" ref="G10:J10" si="3">SUM(G11:G39)</f>
        <v>123</v>
      </c>
      <c r="H10" s="11">
        <f t="shared" si="3"/>
        <v>68</v>
      </c>
      <c r="I10" s="11">
        <f t="shared" si="3"/>
        <v>1</v>
      </c>
      <c r="J10" s="11">
        <f t="shared" si="3"/>
        <v>6</v>
      </c>
      <c r="K10" s="9">
        <f t="shared" si="1"/>
        <v>75</v>
      </c>
      <c r="L10" s="27">
        <v>208</v>
      </c>
    </row>
    <row r="11" customHeight="1" outlineLevel="1" spans="1:12">
      <c r="A11" s="10" t="s">
        <v>339</v>
      </c>
      <c r="B11" s="11"/>
      <c r="C11" s="11">
        <v>1</v>
      </c>
      <c r="D11" s="11">
        <v>1</v>
      </c>
      <c r="E11" s="11">
        <v>0</v>
      </c>
      <c r="F11" s="9">
        <f t="shared" si="0"/>
        <v>2</v>
      </c>
      <c r="G11" s="11">
        <f>7+1</f>
        <v>8</v>
      </c>
      <c r="H11" s="11">
        <v>6</v>
      </c>
      <c r="I11" s="11">
        <v>0</v>
      </c>
      <c r="J11" s="11">
        <v>1</v>
      </c>
      <c r="K11" s="9">
        <f t="shared" si="1"/>
        <v>7</v>
      </c>
      <c r="L11" s="28"/>
    </row>
    <row r="12" customHeight="1" outlineLevel="1" spans="1:12">
      <c r="A12" s="10" t="s">
        <v>340</v>
      </c>
      <c r="B12" s="11"/>
      <c r="C12" s="11">
        <v>1</v>
      </c>
      <c r="D12" s="11">
        <v>0</v>
      </c>
      <c r="E12" s="11">
        <v>0</v>
      </c>
      <c r="F12" s="9">
        <f t="shared" si="0"/>
        <v>1</v>
      </c>
      <c r="G12" s="11">
        <f>3+2</f>
        <v>5</v>
      </c>
      <c r="H12" s="11">
        <v>3</v>
      </c>
      <c r="I12" s="11">
        <v>0</v>
      </c>
      <c r="J12" s="11">
        <v>0</v>
      </c>
      <c r="K12" s="9">
        <f t="shared" si="1"/>
        <v>3</v>
      </c>
      <c r="L12" s="28"/>
    </row>
    <row r="13" customHeight="1" outlineLevel="1" spans="1:12">
      <c r="A13" s="10" t="s">
        <v>341</v>
      </c>
      <c r="B13" s="11"/>
      <c r="C13" s="11">
        <v>1</v>
      </c>
      <c r="D13" s="11">
        <v>0</v>
      </c>
      <c r="E13" s="11">
        <v>0</v>
      </c>
      <c r="F13" s="9">
        <f t="shared" si="0"/>
        <v>1</v>
      </c>
      <c r="G13" s="11">
        <v>0</v>
      </c>
      <c r="H13" s="11">
        <v>0</v>
      </c>
      <c r="I13" s="11">
        <v>0</v>
      </c>
      <c r="J13" s="11">
        <v>0</v>
      </c>
      <c r="K13" s="9">
        <f t="shared" si="1"/>
        <v>0</v>
      </c>
      <c r="L13" s="28"/>
    </row>
    <row r="14" customHeight="1" outlineLevel="1" spans="1:12">
      <c r="A14" s="10" t="s">
        <v>342</v>
      </c>
      <c r="B14" s="11"/>
      <c r="C14" s="11">
        <v>1</v>
      </c>
      <c r="D14" s="11">
        <v>0</v>
      </c>
      <c r="E14" s="11">
        <v>0</v>
      </c>
      <c r="F14" s="9">
        <f t="shared" si="0"/>
        <v>1</v>
      </c>
      <c r="G14" s="11">
        <v>0</v>
      </c>
      <c r="H14" s="11">
        <v>0</v>
      </c>
      <c r="I14" s="11">
        <v>0</v>
      </c>
      <c r="J14" s="11">
        <v>0</v>
      </c>
      <c r="K14" s="9">
        <f t="shared" si="1"/>
        <v>0</v>
      </c>
      <c r="L14" s="28"/>
    </row>
    <row r="15" customHeight="1" outlineLevel="1" spans="1:12">
      <c r="A15" s="10" t="s">
        <v>343</v>
      </c>
      <c r="B15" s="11"/>
      <c r="C15" s="11">
        <v>1</v>
      </c>
      <c r="D15" s="11">
        <v>0</v>
      </c>
      <c r="E15" s="11">
        <v>0</v>
      </c>
      <c r="F15" s="9">
        <f t="shared" si="0"/>
        <v>1</v>
      </c>
      <c r="G15" s="11">
        <f>4+1</f>
        <v>5</v>
      </c>
      <c r="H15" s="11">
        <v>2</v>
      </c>
      <c r="I15" s="11">
        <v>0</v>
      </c>
      <c r="J15" s="11">
        <v>0</v>
      </c>
      <c r="K15" s="9">
        <f t="shared" si="1"/>
        <v>2</v>
      </c>
      <c r="L15" s="28"/>
    </row>
    <row r="16" customHeight="1" outlineLevel="1" spans="1:12">
      <c r="A16" s="10" t="s">
        <v>344</v>
      </c>
      <c r="B16" s="11"/>
      <c r="C16" s="11">
        <v>1</v>
      </c>
      <c r="D16" s="11">
        <v>0</v>
      </c>
      <c r="E16" s="11">
        <v>0</v>
      </c>
      <c r="F16" s="9">
        <f t="shared" si="0"/>
        <v>1</v>
      </c>
      <c r="G16" s="11">
        <v>3</v>
      </c>
      <c r="H16" s="11">
        <v>1</v>
      </c>
      <c r="I16" s="11">
        <v>0</v>
      </c>
      <c r="J16" s="11">
        <v>0</v>
      </c>
      <c r="K16" s="9">
        <f t="shared" si="1"/>
        <v>1</v>
      </c>
      <c r="L16" s="28"/>
    </row>
    <row r="17" customHeight="1" outlineLevel="1" spans="1:12">
      <c r="A17" s="10" t="s">
        <v>345</v>
      </c>
      <c r="B17" s="11"/>
      <c r="C17" s="11">
        <v>1</v>
      </c>
      <c r="D17" s="11">
        <v>1</v>
      </c>
      <c r="E17" s="11">
        <v>1</v>
      </c>
      <c r="F17" s="9">
        <f t="shared" si="0"/>
        <v>3</v>
      </c>
      <c r="G17" s="11">
        <v>7</v>
      </c>
      <c r="H17" s="11">
        <v>4</v>
      </c>
      <c r="I17" s="11">
        <v>0</v>
      </c>
      <c r="J17" s="11">
        <v>0</v>
      </c>
      <c r="K17" s="9">
        <f t="shared" si="1"/>
        <v>4</v>
      </c>
      <c r="L17" s="28"/>
    </row>
    <row r="18" customHeight="1" outlineLevel="1" spans="1:12">
      <c r="A18" s="10" t="s">
        <v>346</v>
      </c>
      <c r="B18" s="11"/>
      <c r="C18" s="11">
        <v>1</v>
      </c>
      <c r="D18" s="11">
        <v>1</v>
      </c>
      <c r="E18" s="11">
        <v>0</v>
      </c>
      <c r="F18" s="9">
        <f t="shared" si="0"/>
        <v>2</v>
      </c>
      <c r="G18" s="11">
        <f>3+1</f>
        <v>4</v>
      </c>
      <c r="H18" s="11">
        <v>0</v>
      </c>
      <c r="I18" s="11">
        <v>0</v>
      </c>
      <c r="J18" s="11">
        <v>0</v>
      </c>
      <c r="K18" s="9">
        <f t="shared" si="1"/>
        <v>0</v>
      </c>
      <c r="L18" s="28"/>
    </row>
    <row r="19" customHeight="1" outlineLevel="1" spans="1:12">
      <c r="A19" s="10" t="s">
        <v>347</v>
      </c>
      <c r="B19" s="11"/>
      <c r="C19" s="11">
        <v>3</v>
      </c>
      <c r="D19" s="11">
        <v>1</v>
      </c>
      <c r="E19" s="11">
        <v>2</v>
      </c>
      <c r="F19" s="9">
        <f t="shared" si="0"/>
        <v>6</v>
      </c>
      <c r="G19" s="11">
        <f>8+2+1</f>
        <v>11</v>
      </c>
      <c r="H19" s="11">
        <v>7</v>
      </c>
      <c r="I19" s="11">
        <v>1</v>
      </c>
      <c r="J19" s="11">
        <v>2</v>
      </c>
      <c r="K19" s="9">
        <f t="shared" si="1"/>
        <v>10</v>
      </c>
      <c r="L19" s="28"/>
    </row>
    <row r="20" customHeight="1" outlineLevel="1" spans="1:12">
      <c r="A20" s="10" t="s">
        <v>348</v>
      </c>
      <c r="B20" s="11"/>
      <c r="C20" s="11">
        <v>2</v>
      </c>
      <c r="D20" s="11">
        <v>1</v>
      </c>
      <c r="E20" s="11">
        <v>2</v>
      </c>
      <c r="F20" s="9">
        <f t="shared" si="0"/>
        <v>5</v>
      </c>
      <c r="G20" s="11">
        <f>12+1</f>
        <v>13</v>
      </c>
      <c r="H20" s="11">
        <v>7</v>
      </c>
      <c r="I20" s="11">
        <v>0</v>
      </c>
      <c r="J20" s="11">
        <v>0</v>
      </c>
      <c r="K20" s="9">
        <f t="shared" si="1"/>
        <v>7</v>
      </c>
      <c r="L20" s="28"/>
    </row>
    <row r="21" customHeight="1" outlineLevel="1" spans="1:12">
      <c r="A21" s="10" t="s">
        <v>349</v>
      </c>
      <c r="B21" s="11"/>
      <c r="C21" s="11">
        <v>2</v>
      </c>
      <c r="D21" s="11">
        <v>1</v>
      </c>
      <c r="E21" s="11">
        <v>1</v>
      </c>
      <c r="F21" s="9">
        <f t="shared" si="0"/>
        <v>4</v>
      </c>
      <c r="G21" s="11">
        <f>11+2</f>
        <v>13</v>
      </c>
      <c r="H21" s="11">
        <v>4</v>
      </c>
      <c r="I21" s="11">
        <v>0</v>
      </c>
      <c r="J21" s="11">
        <v>1</v>
      </c>
      <c r="K21" s="9">
        <f t="shared" si="1"/>
        <v>5</v>
      </c>
      <c r="L21" s="28"/>
    </row>
    <row r="22" customHeight="1" outlineLevel="1" spans="1:12">
      <c r="A22" s="10" t="s">
        <v>350</v>
      </c>
      <c r="B22" s="11"/>
      <c r="C22" s="11">
        <v>1</v>
      </c>
      <c r="D22" s="11">
        <v>1</v>
      </c>
      <c r="E22" s="11">
        <v>0</v>
      </c>
      <c r="F22" s="9">
        <f t="shared" si="0"/>
        <v>2</v>
      </c>
      <c r="G22" s="11">
        <v>0</v>
      </c>
      <c r="H22" s="11">
        <v>0</v>
      </c>
      <c r="I22" s="11">
        <v>0</v>
      </c>
      <c r="J22" s="11">
        <v>0</v>
      </c>
      <c r="K22" s="9">
        <f t="shared" si="1"/>
        <v>0</v>
      </c>
      <c r="L22" s="28"/>
    </row>
    <row r="23" customHeight="1" outlineLevel="1" spans="1:12">
      <c r="A23" s="10" t="s">
        <v>351</v>
      </c>
      <c r="B23" s="11"/>
      <c r="C23" s="11">
        <v>1</v>
      </c>
      <c r="D23" s="11">
        <v>0</v>
      </c>
      <c r="E23" s="11">
        <v>0</v>
      </c>
      <c r="F23" s="9">
        <f t="shared" si="0"/>
        <v>1</v>
      </c>
      <c r="G23" s="11">
        <v>1</v>
      </c>
      <c r="H23" s="11">
        <v>0</v>
      </c>
      <c r="I23" s="11">
        <v>0</v>
      </c>
      <c r="J23" s="11">
        <v>0</v>
      </c>
      <c r="K23" s="9">
        <f t="shared" si="1"/>
        <v>0</v>
      </c>
      <c r="L23" s="28"/>
    </row>
    <row r="24" customHeight="1" outlineLevel="1" spans="1:12">
      <c r="A24" s="10" t="s">
        <v>352</v>
      </c>
      <c r="B24" s="11"/>
      <c r="C24" s="11">
        <v>1</v>
      </c>
      <c r="D24" s="11">
        <v>0</v>
      </c>
      <c r="E24" s="11">
        <v>0</v>
      </c>
      <c r="F24" s="9">
        <f t="shared" si="0"/>
        <v>1</v>
      </c>
      <c r="G24" s="11">
        <v>1</v>
      </c>
      <c r="H24" s="11">
        <v>1</v>
      </c>
      <c r="I24" s="11">
        <v>0</v>
      </c>
      <c r="J24" s="11">
        <v>0</v>
      </c>
      <c r="K24" s="9">
        <f t="shared" si="1"/>
        <v>1</v>
      </c>
      <c r="L24" s="28"/>
    </row>
    <row r="25" customHeight="1" outlineLevel="1" spans="1:12">
      <c r="A25" s="10" t="s">
        <v>353</v>
      </c>
      <c r="B25" s="11"/>
      <c r="C25" s="11">
        <v>4</v>
      </c>
      <c r="D25" s="11">
        <v>1</v>
      </c>
      <c r="E25" s="11">
        <v>2</v>
      </c>
      <c r="F25" s="9">
        <f t="shared" si="0"/>
        <v>7</v>
      </c>
      <c r="G25" s="11">
        <v>6</v>
      </c>
      <c r="H25" s="11">
        <v>6</v>
      </c>
      <c r="I25" s="11">
        <v>0</v>
      </c>
      <c r="J25" s="11">
        <v>0</v>
      </c>
      <c r="K25" s="9">
        <f t="shared" si="1"/>
        <v>6</v>
      </c>
      <c r="L25" s="28"/>
    </row>
    <row r="26" customHeight="1" outlineLevel="1" spans="1:12">
      <c r="A26" s="10" t="s">
        <v>354</v>
      </c>
      <c r="B26" s="11"/>
      <c r="C26" s="11">
        <v>1</v>
      </c>
      <c r="D26" s="11">
        <v>1</v>
      </c>
      <c r="E26" s="11">
        <v>0</v>
      </c>
      <c r="F26" s="9">
        <f t="shared" si="0"/>
        <v>2</v>
      </c>
      <c r="G26" s="11">
        <f>3+1</f>
        <v>4</v>
      </c>
      <c r="H26" s="11">
        <v>2</v>
      </c>
      <c r="I26" s="11">
        <v>0</v>
      </c>
      <c r="J26" s="11">
        <v>0</v>
      </c>
      <c r="K26" s="9">
        <f t="shared" si="1"/>
        <v>2</v>
      </c>
      <c r="L26" s="28"/>
    </row>
    <row r="27" customHeight="1" outlineLevel="1" spans="1:12">
      <c r="A27" s="10" t="s">
        <v>355</v>
      </c>
      <c r="B27" s="11"/>
      <c r="C27" s="11">
        <v>1</v>
      </c>
      <c r="D27" s="11">
        <v>0</v>
      </c>
      <c r="E27" s="11">
        <v>0</v>
      </c>
      <c r="F27" s="9">
        <f t="shared" si="0"/>
        <v>1</v>
      </c>
      <c r="G27" s="11">
        <v>0</v>
      </c>
      <c r="H27" s="11">
        <v>0</v>
      </c>
      <c r="I27" s="11">
        <v>0</v>
      </c>
      <c r="J27" s="11">
        <v>0</v>
      </c>
      <c r="K27" s="9">
        <f t="shared" si="1"/>
        <v>0</v>
      </c>
      <c r="L27" s="28"/>
    </row>
    <row r="28" customHeight="1" outlineLevel="1" spans="1:12">
      <c r="A28" s="10" t="s">
        <v>356</v>
      </c>
      <c r="B28" s="11"/>
      <c r="C28" s="11">
        <v>1</v>
      </c>
      <c r="D28" s="11">
        <v>0</v>
      </c>
      <c r="E28" s="11">
        <v>0</v>
      </c>
      <c r="F28" s="9">
        <f t="shared" si="0"/>
        <v>1</v>
      </c>
      <c r="G28" s="11">
        <f>3+1</f>
        <v>4</v>
      </c>
      <c r="H28" s="11">
        <v>2</v>
      </c>
      <c r="I28" s="11">
        <v>0</v>
      </c>
      <c r="J28" s="11">
        <v>0</v>
      </c>
      <c r="K28" s="9">
        <f t="shared" si="1"/>
        <v>2</v>
      </c>
      <c r="L28" s="28"/>
    </row>
    <row r="29" customHeight="1" outlineLevel="1" spans="1:12">
      <c r="A29" s="10" t="s">
        <v>357</v>
      </c>
      <c r="B29" s="11"/>
      <c r="C29" s="11">
        <v>1</v>
      </c>
      <c r="D29" s="11">
        <v>0</v>
      </c>
      <c r="E29" s="11">
        <v>0</v>
      </c>
      <c r="F29" s="9">
        <f t="shared" si="0"/>
        <v>1</v>
      </c>
      <c r="G29" s="11">
        <v>1</v>
      </c>
      <c r="H29" s="11">
        <v>0</v>
      </c>
      <c r="I29" s="11">
        <v>0</v>
      </c>
      <c r="J29" s="11">
        <v>0</v>
      </c>
      <c r="K29" s="9">
        <f t="shared" si="1"/>
        <v>0</v>
      </c>
      <c r="L29" s="28"/>
    </row>
    <row r="30" customHeight="1" outlineLevel="1" spans="1:12">
      <c r="A30" s="10" t="s">
        <v>358</v>
      </c>
      <c r="B30" s="11"/>
      <c r="C30" s="11">
        <v>1</v>
      </c>
      <c r="D30" s="11">
        <v>0</v>
      </c>
      <c r="E30" s="11">
        <v>0</v>
      </c>
      <c r="F30" s="9">
        <f t="shared" si="0"/>
        <v>1</v>
      </c>
      <c r="G30" s="11">
        <v>2</v>
      </c>
      <c r="H30" s="11">
        <v>2</v>
      </c>
      <c r="I30" s="11">
        <v>0</v>
      </c>
      <c r="J30" s="11">
        <v>0</v>
      </c>
      <c r="K30" s="9">
        <f t="shared" si="1"/>
        <v>2</v>
      </c>
      <c r="L30" s="28"/>
    </row>
    <row r="31" customHeight="1" outlineLevel="1" spans="1:12">
      <c r="A31" s="10" t="s">
        <v>359</v>
      </c>
      <c r="B31" s="11"/>
      <c r="C31" s="11">
        <v>3</v>
      </c>
      <c r="D31" s="11">
        <v>1</v>
      </c>
      <c r="E31" s="11">
        <v>2</v>
      </c>
      <c r="F31" s="9">
        <f t="shared" si="0"/>
        <v>6</v>
      </c>
      <c r="G31" s="11">
        <f>8+1</f>
        <v>9</v>
      </c>
      <c r="H31" s="11">
        <v>7</v>
      </c>
      <c r="I31" s="11">
        <v>0</v>
      </c>
      <c r="J31" s="11">
        <v>0</v>
      </c>
      <c r="K31" s="9">
        <f t="shared" si="1"/>
        <v>7</v>
      </c>
      <c r="L31" s="28"/>
    </row>
    <row r="32" customHeight="1" outlineLevel="1" spans="1:12">
      <c r="A32" s="10" t="s">
        <v>360</v>
      </c>
      <c r="B32" s="11"/>
      <c r="C32" s="11">
        <v>1</v>
      </c>
      <c r="D32" s="11">
        <v>0</v>
      </c>
      <c r="E32" s="11">
        <v>0</v>
      </c>
      <c r="F32" s="9">
        <f t="shared" si="0"/>
        <v>1</v>
      </c>
      <c r="G32" s="11">
        <v>1</v>
      </c>
      <c r="H32" s="11">
        <v>0</v>
      </c>
      <c r="I32" s="11">
        <v>0</v>
      </c>
      <c r="J32" s="11">
        <v>0</v>
      </c>
      <c r="K32" s="9">
        <f t="shared" si="1"/>
        <v>0</v>
      </c>
      <c r="L32" s="28"/>
    </row>
    <row r="33" customHeight="1" outlineLevel="1" spans="1:12">
      <c r="A33" s="10" t="s">
        <v>361</v>
      </c>
      <c r="B33" s="11"/>
      <c r="C33" s="11">
        <v>1</v>
      </c>
      <c r="D33" s="11">
        <v>1</v>
      </c>
      <c r="E33" s="11">
        <v>0</v>
      </c>
      <c r="F33" s="9">
        <f t="shared" si="0"/>
        <v>2</v>
      </c>
      <c r="G33" s="11">
        <f>6+2+1</f>
        <v>9</v>
      </c>
      <c r="H33" s="11">
        <v>2</v>
      </c>
      <c r="I33" s="11">
        <v>0</v>
      </c>
      <c r="J33" s="11">
        <v>1</v>
      </c>
      <c r="K33" s="9">
        <f t="shared" si="1"/>
        <v>3</v>
      </c>
      <c r="L33" s="28"/>
    </row>
    <row r="34" customHeight="1" outlineLevel="1" spans="1:12">
      <c r="A34" s="10" t="s">
        <v>362</v>
      </c>
      <c r="B34" s="11"/>
      <c r="C34" s="11">
        <v>1</v>
      </c>
      <c r="D34" s="11">
        <v>1</v>
      </c>
      <c r="E34" s="11">
        <v>0</v>
      </c>
      <c r="F34" s="9">
        <f t="shared" si="0"/>
        <v>2</v>
      </c>
      <c r="G34" s="11">
        <v>0</v>
      </c>
      <c r="H34" s="11">
        <v>0</v>
      </c>
      <c r="I34" s="11">
        <v>0</v>
      </c>
      <c r="J34" s="11">
        <v>0</v>
      </c>
      <c r="K34" s="9">
        <f t="shared" si="1"/>
        <v>0</v>
      </c>
      <c r="L34" s="28"/>
    </row>
    <row r="35" customHeight="1" outlineLevel="1" spans="1:12">
      <c r="A35" s="10" t="s">
        <v>363</v>
      </c>
      <c r="B35" s="11"/>
      <c r="C35" s="11">
        <v>1</v>
      </c>
      <c r="D35" s="11">
        <v>0</v>
      </c>
      <c r="E35" s="11">
        <v>0</v>
      </c>
      <c r="F35" s="9">
        <f t="shared" si="0"/>
        <v>1</v>
      </c>
      <c r="G35" s="11">
        <v>0</v>
      </c>
      <c r="H35" s="11">
        <v>0</v>
      </c>
      <c r="I35" s="11">
        <v>0</v>
      </c>
      <c r="J35" s="11">
        <v>0</v>
      </c>
      <c r="K35" s="9">
        <f t="shared" si="1"/>
        <v>0</v>
      </c>
      <c r="L35" s="28"/>
    </row>
    <row r="36" customHeight="1" outlineLevel="1" spans="1:12">
      <c r="A36" s="10" t="s">
        <v>364</v>
      </c>
      <c r="B36" s="11"/>
      <c r="C36" s="11">
        <v>1</v>
      </c>
      <c r="D36" s="11">
        <v>0</v>
      </c>
      <c r="E36" s="11">
        <v>0</v>
      </c>
      <c r="F36" s="9">
        <f t="shared" si="0"/>
        <v>1</v>
      </c>
      <c r="G36" s="11">
        <v>0</v>
      </c>
      <c r="H36" s="11">
        <v>0</v>
      </c>
      <c r="I36" s="11">
        <v>0</v>
      </c>
      <c r="J36" s="11">
        <v>0</v>
      </c>
      <c r="K36" s="9">
        <f t="shared" si="1"/>
        <v>0</v>
      </c>
      <c r="L36" s="28"/>
    </row>
    <row r="37" customHeight="1" outlineLevel="1" spans="1:12">
      <c r="A37" s="10" t="s">
        <v>365</v>
      </c>
      <c r="B37" s="11"/>
      <c r="C37" s="11">
        <v>1</v>
      </c>
      <c r="D37" s="11">
        <v>0</v>
      </c>
      <c r="E37" s="11">
        <v>0</v>
      </c>
      <c r="F37" s="9">
        <f t="shared" si="0"/>
        <v>1</v>
      </c>
      <c r="G37" s="11">
        <v>0</v>
      </c>
      <c r="H37" s="11">
        <v>0</v>
      </c>
      <c r="I37" s="11">
        <v>0</v>
      </c>
      <c r="J37" s="11">
        <v>0</v>
      </c>
      <c r="K37" s="9">
        <f t="shared" si="1"/>
        <v>0</v>
      </c>
      <c r="L37" s="28"/>
    </row>
    <row r="38" customHeight="1" outlineLevel="1" spans="1:12">
      <c r="A38" s="10" t="s">
        <v>366</v>
      </c>
      <c r="B38" s="11"/>
      <c r="C38" s="11">
        <v>1</v>
      </c>
      <c r="D38" s="11">
        <v>1</v>
      </c>
      <c r="E38" s="11">
        <v>0</v>
      </c>
      <c r="F38" s="9">
        <f t="shared" si="0"/>
        <v>2</v>
      </c>
      <c r="G38" s="11">
        <f>5+1</f>
        <v>6</v>
      </c>
      <c r="H38" s="11">
        <v>3</v>
      </c>
      <c r="I38" s="11">
        <v>0</v>
      </c>
      <c r="J38" s="11">
        <v>0</v>
      </c>
      <c r="K38" s="9">
        <f t="shared" si="1"/>
        <v>3</v>
      </c>
      <c r="L38" s="28"/>
    </row>
    <row r="39" customHeight="1" outlineLevel="1" spans="1:12">
      <c r="A39" s="10" t="s">
        <v>367</v>
      </c>
      <c r="B39" s="11"/>
      <c r="C39" s="11">
        <v>2</v>
      </c>
      <c r="D39" s="11">
        <v>1</v>
      </c>
      <c r="E39" s="11">
        <v>2</v>
      </c>
      <c r="F39" s="9">
        <f t="shared" si="0"/>
        <v>5</v>
      </c>
      <c r="G39" s="11">
        <f>9+1</f>
        <v>10</v>
      </c>
      <c r="H39" s="11">
        <v>9</v>
      </c>
      <c r="I39" s="11">
        <v>0</v>
      </c>
      <c r="J39" s="11">
        <v>1</v>
      </c>
      <c r="K39" s="9">
        <f t="shared" si="1"/>
        <v>10</v>
      </c>
      <c r="L39" s="8"/>
    </row>
    <row r="40" customHeight="1" spans="1:13">
      <c r="A40" s="18"/>
      <c r="B40" s="19"/>
      <c r="C40" s="19"/>
      <c r="D40" s="19"/>
      <c r="E40" s="19"/>
      <c r="F40" s="15"/>
      <c r="G40" s="19"/>
      <c r="H40" s="19"/>
      <c r="I40" s="19"/>
      <c r="J40" s="19"/>
      <c r="K40" s="15"/>
      <c r="L40" s="19"/>
      <c r="M40" s="19"/>
    </row>
    <row r="41" customHeight="1" spans="1:13">
      <c r="A41" s="18"/>
      <c r="B41" s="19"/>
      <c r="C41" s="19"/>
      <c r="D41" s="19"/>
      <c r="E41" s="19"/>
      <c r="F41" s="15"/>
      <c r="G41" s="19"/>
      <c r="H41" s="19"/>
      <c r="I41" s="19"/>
      <c r="J41" s="19"/>
      <c r="K41" s="15"/>
      <c r="L41" s="19"/>
      <c r="M41" s="19"/>
    </row>
    <row r="42" customHeight="1" spans="1:13">
      <c r="A42" s="21"/>
      <c r="B42" s="19"/>
      <c r="C42" s="19"/>
      <c r="D42" s="19"/>
      <c r="E42" s="19"/>
      <c r="F42" s="15"/>
      <c r="G42" s="19"/>
      <c r="H42" s="19"/>
      <c r="I42" s="19"/>
      <c r="J42" s="19"/>
      <c r="K42" s="15"/>
      <c r="L42" s="23" t="s">
        <v>0</v>
      </c>
      <c r="M42" s="24">
        <f>'Página Inicial'!B19</f>
        <v>46161</v>
      </c>
    </row>
    <row r="43" customHeight="1" spans="1:13">
      <c r="A43" s="18"/>
      <c r="B43" s="19"/>
      <c r="C43" s="19"/>
      <c r="D43" s="19"/>
      <c r="E43" s="19"/>
      <c r="F43" s="15"/>
      <c r="G43" s="19"/>
      <c r="H43" s="19"/>
      <c r="I43" s="19"/>
      <c r="J43" s="19"/>
      <c r="K43" s="15"/>
      <c r="L43" s="19"/>
      <c r="M43" s="19"/>
    </row>
    <row r="44" customHeight="1" spans="1:13">
      <c r="A44" s="18"/>
      <c r="B44" s="19"/>
      <c r="C44" s="19"/>
      <c r="D44" s="19"/>
      <c r="E44" s="19"/>
      <c r="F44" s="15"/>
      <c r="G44" s="19"/>
      <c r="H44" s="19"/>
      <c r="I44" s="19"/>
      <c r="J44" s="19"/>
      <c r="K44" s="15"/>
      <c r="L44" s="19"/>
      <c r="M44" s="19"/>
    </row>
    <row r="45" customHeight="1" spans="1:13">
      <c r="A45" s="18"/>
      <c r="B45" s="19"/>
      <c r="C45" s="19"/>
      <c r="D45" s="19"/>
      <c r="E45" s="19"/>
      <c r="F45" s="15"/>
      <c r="G45" s="19"/>
      <c r="H45" s="19"/>
      <c r="I45" s="19"/>
      <c r="J45" s="19"/>
      <c r="K45" s="15"/>
      <c r="L45" s="19"/>
      <c r="M45" s="19"/>
    </row>
    <row r="46" customHeight="1" spans="1:13">
      <c r="A46" s="18"/>
      <c r="B46" s="19"/>
      <c r="C46" s="19"/>
      <c r="D46" s="19"/>
      <c r="E46" s="19"/>
      <c r="F46" s="15"/>
      <c r="G46" s="19"/>
      <c r="H46" s="19"/>
      <c r="I46" s="19"/>
      <c r="J46" s="19"/>
      <c r="K46" s="15"/>
      <c r="L46" s="19"/>
      <c r="M46" s="19"/>
    </row>
    <row r="47" customHeight="1" spans="1:13">
      <c r="A47" s="18"/>
      <c r="B47" s="19"/>
      <c r="C47" s="19"/>
      <c r="D47" s="19"/>
      <c r="E47" s="19"/>
      <c r="F47" s="15"/>
      <c r="G47" s="19"/>
      <c r="H47" s="19"/>
      <c r="I47" s="19"/>
      <c r="J47" s="19"/>
      <c r="K47" s="15"/>
      <c r="L47" s="19"/>
      <c r="M47" s="19"/>
    </row>
    <row r="48" customHeight="1" spans="1:13">
      <c r="A48" s="18"/>
      <c r="B48" s="19"/>
      <c r="C48" s="19"/>
      <c r="D48" s="19"/>
      <c r="E48" s="19"/>
      <c r="F48" s="15"/>
      <c r="G48" s="19"/>
      <c r="H48" s="19"/>
      <c r="I48" s="19"/>
      <c r="J48" s="19"/>
      <c r="K48" s="15"/>
      <c r="L48" s="19"/>
      <c r="M48" s="19"/>
    </row>
    <row r="49" customHeight="1" spans="1:13">
      <c r="A49" s="18"/>
      <c r="B49" s="19"/>
      <c r="C49" s="19"/>
      <c r="D49" s="19"/>
      <c r="E49" s="19"/>
      <c r="F49" s="15"/>
      <c r="G49" s="19"/>
      <c r="H49" s="19"/>
      <c r="I49" s="19"/>
      <c r="J49" s="19"/>
      <c r="K49" s="15"/>
      <c r="L49" s="19"/>
      <c r="M49" s="19"/>
    </row>
    <row r="50" customHeight="1" spans="1:13">
      <c r="A50" s="18"/>
      <c r="B50" s="19"/>
      <c r="C50" s="19"/>
      <c r="D50" s="19"/>
      <c r="E50" s="19"/>
      <c r="F50" s="15"/>
      <c r="G50" s="19"/>
      <c r="H50" s="19"/>
      <c r="I50" s="19"/>
      <c r="J50" s="19"/>
      <c r="K50" s="15"/>
      <c r="L50" s="19"/>
      <c r="M50" s="19"/>
    </row>
    <row r="51" customHeight="1" spans="1:13">
      <c r="A51" s="18"/>
      <c r="B51" s="19"/>
      <c r="C51" s="19"/>
      <c r="D51" s="19"/>
      <c r="E51" s="19"/>
      <c r="F51" s="15"/>
      <c r="G51" s="19"/>
      <c r="H51" s="19"/>
      <c r="I51" s="19"/>
      <c r="J51" s="19"/>
      <c r="K51" s="15"/>
      <c r="L51" s="19"/>
      <c r="M51" s="19"/>
    </row>
    <row r="52" customHeight="1" spans="1:13">
      <c r="A52" s="18"/>
      <c r="B52" s="19"/>
      <c r="C52" s="19"/>
      <c r="D52" s="19"/>
      <c r="E52" s="19"/>
      <c r="F52" s="15"/>
      <c r="G52" s="19"/>
      <c r="H52" s="19"/>
      <c r="I52" s="19"/>
      <c r="J52" s="19"/>
      <c r="K52" s="15"/>
      <c r="L52" s="19"/>
      <c r="M52" s="19"/>
    </row>
    <row r="53" customHeight="1" spans="1:13">
      <c r="A53" s="18"/>
      <c r="B53" s="19"/>
      <c r="C53" s="19"/>
      <c r="D53" s="19"/>
      <c r="E53" s="19"/>
      <c r="F53" s="15"/>
      <c r="G53" s="19"/>
      <c r="H53" s="19"/>
      <c r="I53" s="19"/>
      <c r="J53" s="19"/>
      <c r="K53" s="15"/>
      <c r="L53" s="19"/>
      <c r="M53" s="19"/>
    </row>
    <row r="54" customHeight="1" spans="1:13">
      <c r="A54" s="18"/>
      <c r="B54" s="19"/>
      <c r="C54" s="19"/>
      <c r="D54" s="19"/>
      <c r="E54" s="19"/>
      <c r="F54" s="15"/>
      <c r="G54" s="19"/>
      <c r="H54" s="19"/>
      <c r="I54" s="19"/>
      <c r="J54" s="19"/>
      <c r="K54" s="15"/>
      <c r="L54" s="19"/>
      <c r="M54" s="19"/>
    </row>
    <row r="55" customHeight="1" spans="1:13">
      <c r="A55" s="18"/>
      <c r="B55" s="19"/>
      <c r="C55" s="19"/>
      <c r="D55" s="19"/>
      <c r="E55" s="19"/>
      <c r="F55" s="15"/>
      <c r="G55" s="19"/>
      <c r="H55" s="19"/>
      <c r="I55" s="19"/>
      <c r="J55" s="19"/>
      <c r="K55" s="15"/>
      <c r="L55" s="19"/>
      <c r="M55" s="19"/>
    </row>
    <row r="56" customHeight="1" spans="1:13">
      <c r="A56" s="18"/>
      <c r="B56" s="19"/>
      <c r="C56" s="19"/>
      <c r="D56" s="19"/>
      <c r="E56" s="19"/>
      <c r="F56" s="15"/>
      <c r="G56" s="19"/>
      <c r="H56" s="19"/>
      <c r="I56" s="19"/>
      <c r="J56" s="19"/>
      <c r="K56" s="15"/>
      <c r="L56" s="19"/>
      <c r="M56" s="19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O10" sqref="O10"/>
    </sheetView>
  </sheetViews>
  <sheetFormatPr defaultColWidth="12.6285714285714" defaultRowHeight="15.75" customHeight="1"/>
  <cols>
    <col min="1" max="1" width="50.5047619047619" customWidth="1"/>
    <col min="2" max="2" width="8.13333333333333" customWidth="1"/>
    <col min="3" max="3" width="13" customWidth="1"/>
    <col min="4" max="5" width="5.62857142857143" customWidth="1"/>
    <col min="6" max="6" width="7.57142857142857" customWidth="1"/>
    <col min="7" max="7" width="14.2857142857143" customWidth="1"/>
    <col min="8" max="8" width="13.7142857142857" customWidth="1"/>
    <col min="9" max="10" width="5.62857142857143" customWidth="1"/>
    <col min="11" max="11" width="7.28571428571429" customWidth="1"/>
    <col min="12" max="12" width="15.8571428571429" customWidth="1"/>
  </cols>
  <sheetData>
    <row r="1" customHeight="1" spans="1:13">
      <c r="A1" s="1" t="s">
        <v>277</v>
      </c>
      <c r="M1" s="14"/>
    </row>
    <row r="2" customHeight="1" spans="1:1">
      <c r="A2" s="2"/>
    </row>
    <row r="3" customHeight="1" spans="1:1">
      <c r="A3" s="2" t="s">
        <v>368</v>
      </c>
    </row>
    <row r="4" customHeight="1" spans="1:1">
      <c r="A4" s="2" t="s">
        <v>369</v>
      </c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370</v>
      </c>
      <c r="B8" s="11">
        <v>61233</v>
      </c>
      <c r="C8" s="11">
        <v>1</v>
      </c>
      <c r="D8" s="11">
        <v>0</v>
      </c>
      <c r="E8" s="13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3">
        <v>0</v>
      </c>
      <c r="K8" s="9">
        <f t="shared" ref="K8:K17" si="1">SUM(H8:J8)</f>
        <v>1</v>
      </c>
      <c r="L8" s="11">
        <v>2</v>
      </c>
    </row>
    <row r="9" customHeight="1" spans="1:12">
      <c r="A9" s="10" t="s">
        <v>371</v>
      </c>
      <c r="B9" s="11">
        <v>61234</v>
      </c>
      <c r="C9" s="11">
        <v>1</v>
      </c>
      <c r="D9" s="11">
        <v>0</v>
      </c>
      <c r="E9" s="13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3">
        <v>0</v>
      </c>
      <c r="K9" s="9">
        <f t="shared" si="1"/>
        <v>1</v>
      </c>
      <c r="L9" s="11">
        <v>0</v>
      </c>
    </row>
    <row r="10" customHeight="1" spans="1:12">
      <c r="A10" s="10" t="s">
        <v>372</v>
      </c>
      <c r="B10" s="11">
        <v>61235</v>
      </c>
      <c r="C10" s="11">
        <v>1</v>
      </c>
      <c r="D10" s="11">
        <v>0</v>
      </c>
      <c r="E10" s="13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3">
        <v>0</v>
      </c>
      <c r="K10" s="9">
        <f t="shared" si="1"/>
        <v>1</v>
      </c>
      <c r="L10" s="11">
        <v>1</v>
      </c>
    </row>
    <row r="11" customHeight="1" spans="1:12">
      <c r="A11" s="10" t="s">
        <v>373</v>
      </c>
      <c r="B11" s="11">
        <v>61236</v>
      </c>
      <c r="C11" s="11">
        <v>3</v>
      </c>
      <c r="D11" s="11">
        <v>0</v>
      </c>
      <c r="E11" s="13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3">
        <v>1</v>
      </c>
      <c r="K11" s="9">
        <f t="shared" si="1"/>
        <v>4</v>
      </c>
      <c r="L11" s="11">
        <v>3</v>
      </c>
    </row>
    <row r="12" customHeight="1" spans="1:12">
      <c r="A12" s="10" t="s">
        <v>374</v>
      </c>
      <c r="B12" s="11">
        <v>61237</v>
      </c>
      <c r="C12" s="11">
        <v>2</v>
      </c>
      <c r="D12" s="11">
        <v>0</v>
      </c>
      <c r="E12" s="13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3">
        <v>0</v>
      </c>
      <c r="K12" s="9">
        <f t="shared" si="1"/>
        <v>2</v>
      </c>
      <c r="L12" s="11">
        <v>9</v>
      </c>
    </row>
    <row r="13" customHeight="1" spans="1:12">
      <c r="A13" s="10" t="s">
        <v>375</v>
      </c>
      <c r="B13" s="11">
        <v>61238</v>
      </c>
      <c r="C13" s="11">
        <v>4</v>
      </c>
      <c r="D13" s="11">
        <v>1</v>
      </c>
      <c r="E13" s="13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3">
        <v>1</v>
      </c>
      <c r="K13" s="9">
        <f t="shared" si="1"/>
        <v>7</v>
      </c>
      <c r="L13" s="11">
        <v>4</v>
      </c>
    </row>
    <row r="14" customHeight="1" spans="1:12">
      <c r="A14" s="10" t="s">
        <v>376</v>
      </c>
      <c r="B14" s="11">
        <v>61229</v>
      </c>
      <c r="C14" s="11">
        <v>2</v>
      </c>
      <c r="D14" s="11">
        <v>0</v>
      </c>
      <c r="E14" s="13">
        <v>0</v>
      </c>
      <c r="F14" s="9">
        <f t="shared" si="0"/>
        <v>2</v>
      </c>
      <c r="G14" s="11">
        <v>9</v>
      </c>
      <c r="H14" s="11">
        <v>4</v>
      </c>
      <c r="I14" s="11">
        <v>0</v>
      </c>
      <c r="J14" s="13">
        <v>0</v>
      </c>
      <c r="K14" s="9">
        <f t="shared" si="1"/>
        <v>4</v>
      </c>
      <c r="L14" s="11">
        <v>2</v>
      </c>
    </row>
    <row r="15" customHeight="1" spans="1:12">
      <c r="A15" s="10" t="s">
        <v>377</v>
      </c>
      <c r="B15" s="11">
        <v>61230</v>
      </c>
      <c r="C15" s="11">
        <v>2</v>
      </c>
      <c r="D15" s="11">
        <v>0</v>
      </c>
      <c r="E15" s="13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3">
        <v>0</v>
      </c>
      <c r="K15" s="9">
        <f t="shared" si="1"/>
        <v>4</v>
      </c>
      <c r="L15" s="11">
        <v>1</v>
      </c>
    </row>
    <row r="16" customHeight="1" spans="1:12">
      <c r="A16" s="10" t="s">
        <v>378</v>
      </c>
      <c r="B16" s="11">
        <v>61231</v>
      </c>
      <c r="C16" s="11">
        <v>2</v>
      </c>
      <c r="D16" s="11">
        <v>0</v>
      </c>
      <c r="E16" s="13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3">
        <v>0</v>
      </c>
      <c r="K16" s="9">
        <f t="shared" si="1"/>
        <v>2</v>
      </c>
      <c r="L16" s="11">
        <v>2</v>
      </c>
    </row>
    <row r="17" customHeight="1" spans="1:12">
      <c r="A17" s="10" t="s">
        <v>379</v>
      </c>
      <c r="B17" s="11">
        <v>61232</v>
      </c>
      <c r="C17" s="11">
        <v>9</v>
      </c>
      <c r="D17" s="11">
        <v>2</v>
      </c>
      <c r="E17" s="13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3">
        <v>1</v>
      </c>
      <c r="K17" s="9">
        <f t="shared" si="1"/>
        <v>15</v>
      </c>
      <c r="L17" s="11">
        <v>11</v>
      </c>
    </row>
    <row r="18" customHeight="1" spans="1:13">
      <c r="A18" s="18"/>
      <c r="B18" s="19"/>
      <c r="C18" s="19"/>
      <c r="D18" s="19"/>
      <c r="E18" s="15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15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21"/>
      <c r="B20" s="19"/>
      <c r="C20" s="19"/>
      <c r="D20" s="19"/>
      <c r="E20" s="15"/>
      <c r="F20" s="15"/>
      <c r="G20" s="19"/>
      <c r="H20" s="19"/>
      <c r="I20" s="19"/>
      <c r="J20" s="15"/>
      <c r="K20" s="15"/>
      <c r="L20" s="23" t="s">
        <v>0</v>
      </c>
      <c r="M20" s="24">
        <f>'Página Inicial'!B19</f>
        <v>46161</v>
      </c>
    </row>
    <row r="21" customHeight="1" spans="1:13">
      <c r="A21" s="18"/>
      <c r="B21" s="19"/>
      <c r="C21" s="19"/>
      <c r="D21" s="19"/>
      <c r="E21" s="15"/>
      <c r="F21" s="15"/>
      <c r="G21" s="19"/>
      <c r="H21" s="19"/>
      <c r="I21" s="19"/>
      <c r="J21" s="15"/>
      <c r="K21" s="15"/>
      <c r="L21" s="19"/>
      <c r="M21" s="19"/>
    </row>
    <row r="22" customHeight="1" spans="1:13">
      <c r="A22" s="18"/>
      <c r="B22" s="19"/>
      <c r="C22" s="19"/>
      <c r="D22" s="19"/>
      <c r="E22" s="15"/>
      <c r="F22" s="15"/>
      <c r="G22" s="19"/>
      <c r="H22" s="19"/>
      <c r="I22" s="19"/>
      <c r="J22" s="15"/>
      <c r="K22" s="15"/>
      <c r="L22" s="19"/>
      <c r="M22" s="19"/>
    </row>
    <row r="23" customHeight="1" spans="1:13">
      <c r="A23" s="18"/>
      <c r="B23" s="19"/>
      <c r="C23" s="19"/>
      <c r="D23" s="19"/>
      <c r="E23" s="15"/>
      <c r="F23" s="15"/>
      <c r="G23" s="19"/>
      <c r="H23" s="19"/>
      <c r="I23" s="19"/>
      <c r="J23" s="15"/>
      <c r="K23" s="15"/>
      <c r="L23" s="19"/>
      <c r="M23" s="19"/>
    </row>
    <row r="24" customHeight="1" spans="1:13">
      <c r="A24" s="18"/>
      <c r="B24" s="19"/>
      <c r="C24" s="19"/>
      <c r="D24" s="19"/>
      <c r="E24" s="15"/>
      <c r="F24" s="15"/>
      <c r="G24" s="19"/>
      <c r="H24" s="19"/>
      <c r="I24" s="19"/>
      <c r="J24" s="15"/>
      <c r="K24" s="15"/>
      <c r="L24" s="19"/>
      <c r="M24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N12" sqref="N12"/>
    </sheetView>
  </sheetViews>
  <sheetFormatPr defaultColWidth="12.6285714285714" defaultRowHeight="15.75" customHeight="1"/>
  <cols>
    <col min="1" max="1" width="39.3809523809524" customWidth="1"/>
    <col min="2" max="2" width="8.24761904761905" customWidth="1"/>
    <col min="3" max="3" width="13.4285714285714" customWidth="1"/>
    <col min="4" max="5" width="5.62857142857143" customWidth="1"/>
    <col min="6" max="6" width="7.57142857142857" customWidth="1"/>
    <col min="7" max="7" width="13.8571428571429" customWidth="1"/>
    <col min="8" max="8" width="12.8571428571429" customWidth="1"/>
    <col min="9" max="10" width="5.62857142857143" customWidth="1"/>
    <col min="11" max="11" width="8" customWidth="1"/>
    <col min="12" max="12" width="15.5714285714286" customWidth="1"/>
  </cols>
  <sheetData>
    <row r="1" customHeight="1" spans="1:13">
      <c r="A1" s="1" t="s">
        <v>277</v>
      </c>
      <c r="M1" s="14"/>
    </row>
    <row r="2" customHeight="1" spans="1:1">
      <c r="A2" s="2"/>
    </row>
    <row r="3" customHeight="1" spans="1:1">
      <c r="A3" s="2" t="s">
        <v>380</v>
      </c>
    </row>
    <row r="4" customHeight="1" spans="1:1">
      <c r="A4" s="2" t="s">
        <v>381</v>
      </c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382</v>
      </c>
      <c r="B8" s="11">
        <v>61211</v>
      </c>
      <c r="C8" s="11">
        <v>2</v>
      </c>
      <c r="D8" s="11">
        <v>0</v>
      </c>
      <c r="E8" s="13">
        <v>1</v>
      </c>
      <c r="F8" s="9">
        <f t="shared" ref="F8:F12" si="0">SUM(C8:E8)</f>
        <v>3</v>
      </c>
      <c r="G8" s="11">
        <v>18</v>
      </c>
      <c r="H8" s="11">
        <v>4</v>
      </c>
      <c r="I8" s="11">
        <v>0</v>
      </c>
      <c r="J8" s="13">
        <v>0</v>
      </c>
      <c r="K8" s="9">
        <f t="shared" ref="K8:K12" si="1">SUM(H8:J8)</f>
        <v>4</v>
      </c>
      <c r="L8" s="11">
        <v>2</v>
      </c>
    </row>
    <row r="9" customHeight="1" spans="1:12">
      <c r="A9" s="10" t="s">
        <v>383</v>
      </c>
      <c r="B9" s="11">
        <v>61212</v>
      </c>
      <c r="C9" s="11">
        <v>2</v>
      </c>
      <c r="D9" s="11">
        <v>0</v>
      </c>
      <c r="E9" s="13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3">
        <v>0</v>
      </c>
      <c r="K9" s="9">
        <f t="shared" si="1"/>
        <v>1</v>
      </c>
      <c r="L9" s="11">
        <v>1</v>
      </c>
    </row>
    <row r="10" customHeight="1" spans="1:12">
      <c r="A10" s="10" t="s">
        <v>384</v>
      </c>
      <c r="B10" s="11">
        <v>61213</v>
      </c>
      <c r="C10" s="11">
        <v>2</v>
      </c>
      <c r="D10" s="11">
        <v>0</v>
      </c>
      <c r="E10" s="13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3">
        <v>0</v>
      </c>
      <c r="K10" s="9">
        <f t="shared" si="1"/>
        <v>2</v>
      </c>
      <c r="L10" s="11">
        <v>2</v>
      </c>
    </row>
    <row r="11" customHeight="1" spans="1:12">
      <c r="A11" s="10" t="s">
        <v>385</v>
      </c>
      <c r="B11" s="11">
        <v>61215</v>
      </c>
      <c r="C11" s="11">
        <v>2</v>
      </c>
      <c r="D11" s="11">
        <v>0</v>
      </c>
      <c r="E11" s="13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3">
        <v>0</v>
      </c>
      <c r="K11" s="9">
        <f t="shared" si="1"/>
        <v>1</v>
      </c>
      <c r="L11" s="11">
        <v>1</v>
      </c>
    </row>
    <row r="12" customHeight="1" spans="1:12">
      <c r="A12" s="10" t="s">
        <v>386</v>
      </c>
      <c r="B12" s="11">
        <v>61214</v>
      </c>
      <c r="C12" s="11">
        <v>2</v>
      </c>
      <c r="D12" s="11">
        <v>0</v>
      </c>
      <c r="E12" s="13">
        <v>1</v>
      </c>
      <c r="F12" s="9">
        <f t="shared" si="0"/>
        <v>3</v>
      </c>
      <c r="G12" s="11">
        <v>60</v>
      </c>
      <c r="H12" s="11">
        <v>5</v>
      </c>
      <c r="I12" s="11">
        <v>1</v>
      </c>
      <c r="J12" s="13">
        <v>3</v>
      </c>
      <c r="K12" s="9">
        <f t="shared" si="1"/>
        <v>9</v>
      </c>
      <c r="L12" s="11">
        <v>5</v>
      </c>
    </row>
    <row r="13" customHeight="1" spans="1:13">
      <c r="A13" s="18"/>
      <c r="B13" s="19"/>
      <c r="C13" s="19"/>
      <c r="D13" s="19"/>
      <c r="E13" s="20"/>
      <c r="F13" s="15"/>
      <c r="G13" s="19"/>
      <c r="H13" s="19"/>
      <c r="I13" s="19"/>
      <c r="J13" s="20"/>
      <c r="K13" s="15"/>
      <c r="L13" s="19"/>
      <c r="M13" s="19"/>
    </row>
    <row r="14" customHeight="1" spans="1:13">
      <c r="A14" s="18"/>
      <c r="B14" s="19"/>
      <c r="C14" s="19"/>
      <c r="D14" s="19"/>
      <c r="E14" s="20"/>
      <c r="F14" s="15"/>
      <c r="G14" s="19"/>
      <c r="H14" s="19"/>
      <c r="I14" s="19"/>
      <c r="J14" s="20"/>
      <c r="K14" s="15"/>
      <c r="L14" s="19"/>
      <c r="M14" s="19"/>
    </row>
    <row r="15" customHeight="1" spans="1:13">
      <c r="A15" s="21"/>
      <c r="B15" s="19"/>
      <c r="C15" s="19"/>
      <c r="D15" s="19"/>
      <c r="E15" s="20"/>
      <c r="F15" s="15"/>
      <c r="G15" s="19"/>
      <c r="H15" s="19"/>
      <c r="I15" s="19"/>
      <c r="J15" s="20"/>
      <c r="K15" s="15"/>
      <c r="L15" s="23" t="s">
        <v>0</v>
      </c>
      <c r="M15" s="24">
        <f>'Página Inicial'!B19</f>
        <v>46161</v>
      </c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20"/>
      <c r="K16" s="15"/>
      <c r="L16" s="19"/>
      <c r="M16" s="19"/>
    </row>
    <row r="17" customHeight="1" spans="1:13">
      <c r="A17" s="18"/>
      <c r="B17" s="19"/>
      <c r="C17" s="19"/>
      <c r="D17" s="19"/>
      <c r="E17" s="20"/>
      <c r="F17" s="15"/>
      <c r="G17" s="19"/>
      <c r="H17" s="19"/>
      <c r="I17" s="19"/>
      <c r="J17" s="20"/>
      <c r="K17" s="15"/>
      <c r="L17" s="19"/>
      <c r="M17" s="19"/>
    </row>
    <row r="18" customHeight="1" spans="6:11">
      <c r="F18" s="22"/>
      <c r="K18" s="22"/>
    </row>
    <row r="19" customHeight="1" spans="11:11">
      <c r="K19" s="22"/>
    </row>
    <row r="20" customHeight="1" spans="11:11">
      <c r="K20" s="22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F26" sqref="F26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3.1428571428571" customWidth="1"/>
    <col min="4" max="5" width="5.62857142857143" customWidth="1"/>
    <col min="6" max="6" width="7.28571428571429" customWidth="1"/>
    <col min="7" max="7" width="13.5714285714286" customWidth="1"/>
    <col min="8" max="8" width="13" customWidth="1"/>
    <col min="9" max="10" width="5.62857142857143" customWidth="1"/>
    <col min="11" max="11" width="7.57142857142857" customWidth="1"/>
    <col min="12" max="12" width="14.7142857142857" customWidth="1"/>
  </cols>
  <sheetData>
    <row r="1" customHeight="1" spans="1:13">
      <c r="A1" s="1" t="s">
        <v>277</v>
      </c>
      <c r="M1" s="14"/>
    </row>
    <row r="2" customHeight="1" spans="1:1">
      <c r="A2" s="2"/>
    </row>
    <row r="3" customHeight="1" spans="1:1">
      <c r="A3" s="2" t="s">
        <v>177</v>
      </c>
    </row>
    <row r="5" customHeight="1" spans="1:13">
      <c r="A5" s="3" t="s">
        <v>387</v>
      </c>
      <c r="B5" s="4"/>
      <c r="C5" s="4"/>
      <c r="D5" s="4"/>
      <c r="E5" s="4"/>
      <c r="F5" s="4"/>
      <c r="G5" s="4"/>
      <c r="H5" s="3" t="s">
        <v>369</v>
      </c>
      <c r="I5" s="4"/>
      <c r="J5" s="4"/>
      <c r="K5" s="4"/>
      <c r="L5" s="7"/>
      <c r="M5" s="15"/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388</v>
      </c>
      <c r="B8" s="11">
        <v>30011</v>
      </c>
      <c r="C8" s="11">
        <v>18</v>
      </c>
      <c r="D8" s="11">
        <v>3</v>
      </c>
      <c r="E8" s="13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3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389</v>
      </c>
      <c r="B9" s="11">
        <v>61239</v>
      </c>
      <c r="C9" s="11">
        <v>12</v>
      </c>
      <c r="D9" s="11">
        <v>2</v>
      </c>
      <c r="E9" s="13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3">
        <v>8</v>
      </c>
      <c r="K9" s="9">
        <f t="shared" si="1"/>
        <v>28</v>
      </c>
      <c r="L9" s="11">
        <v>16</v>
      </c>
    </row>
    <row r="10" customHeight="1" spans="1:12">
      <c r="A10" s="10" t="s">
        <v>390</v>
      </c>
      <c r="B10" s="11">
        <v>61240</v>
      </c>
      <c r="C10" s="11">
        <v>12</v>
      </c>
      <c r="D10" s="11">
        <v>2</v>
      </c>
      <c r="E10" s="13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3">
        <v>3</v>
      </c>
      <c r="K10" s="9">
        <f t="shared" si="1"/>
        <v>24</v>
      </c>
      <c r="L10" s="11">
        <v>17</v>
      </c>
    </row>
    <row r="12" customHeight="1" spans="1:13">
      <c r="A12" s="3" t="s">
        <v>391</v>
      </c>
      <c r="B12" s="4"/>
      <c r="C12" s="4"/>
      <c r="D12" s="4"/>
      <c r="E12" s="4"/>
      <c r="F12" s="4"/>
      <c r="G12" s="4"/>
      <c r="H12" s="3" t="s">
        <v>369</v>
      </c>
      <c r="I12" s="4"/>
      <c r="J12" s="4"/>
      <c r="K12" s="4"/>
      <c r="L12" s="7"/>
      <c r="M12" s="15"/>
    </row>
    <row r="13" customHeight="1" spans="1:12">
      <c r="A13" s="5" t="s">
        <v>40</v>
      </c>
      <c r="B13" s="5" t="s">
        <v>41</v>
      </c>
      <c r="C13" s="6" t="s">
        <v>42</v>
      </c>
      <c r="D13" s="4"/>
      <c r="E13" s="4"/>
      <c r="F13" s="7"/>
      <c r="G13" s="5" t="s">
        <v>43</v>
      </c>
      <c r="H13" s="6" t="s">
        <v>44</v>
      </c>
      <c r="I13" s="4"/>
      <c r="J13" s="4"/>
      <c r="K13" s="7"/>
      <c r="L13" s="5" t="s">
        <v>204</v>
      </c>
    </row>
    <row r="14" ht="27" customHeight="1" spans="1:12">
      <c r="A14" s="8"/>
      <c r="B14" s="8"/>
      <c r="C14" s="9" t="s">
        <v>47</v>
      </c>
      <c r="D14" s="9" t="s">
        <v>48</v>
      </c>
      <c r="E14" s="9" t="s">
        <v>180</v>
      </c>
      <c r="F14" s="9" t="s">
        <v>49</v>
      </c>
      <c r="G14" s="8"/>
      <c r="H14" s="9" t="s">
        <v>47</v>
      </c>
      <c r="I14" s="9" t="s">
        <v>48</v>
      </c>
      <c r="J14" s="9" t="s">
        <v>180</v>
      </c>
      <c r="K14" s="9" t="s">
        <v>49</v>
      </c>
      <c r="L14" s="8"/>
    </row>
    <row r="15" customHeight="1" spans="1:12">
      <c r="A15" s="10" t="s">
        <v>392</v>
      </c>
      <c r="B15" s="11">
        <v>61241</v>
      </c>
      <c r="C15" s="11">
        <v>96</v>
      </c>
      <c r="D15" s="11">
        <v>16</v>
      </c>
      <c r="E15" s="13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3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393</v>
      </c>
      <c r="B16" s="11">
        <v>19106</v>
      </c>
      <c r="C16" s="11">
        <v>120</v>
      </c>
      <c r="D16" s="11">
        <v>20</v>
      </c>
      <c r="E16" s="13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3">
        <v>122</v>
      </c>
      <c r="K16" s="9">
        <f t="shared" si="3"/>
        <v>395</v>
      </c>
      <c r="L16" s="11">
        <v>138</v>
      </c>
    </row>
    <row r="19" customHeight="1" spans="12:13">
      <c r="L19" s="16" t="s">
        <v>0</v>
      </c>
      <c r="M19" s="17">
        <f>'Página Inicial'!B19</f>
        <v>46161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6"/>
  <sheetViews>
    <sheetView workbookViewId="0">
      <selection activeCell="P10" sqref="P10"/>
    </sheetView>
  </sheetViews>
  <sheetFormatPr defaultColWidth="12.6285714285714" defaultRowHeight="15.75" customHeight="1"/>
  <cols>
    <col min="1" max="1" width="35.1333333333333" customWidth="1"/>
    <col min="3" max="3" width="14" customWidth="1"/>
    <col min="4" max="4" width="8.5047619047619" customWidth="1"/>
    <col min="5" max="5" width="8.38095238095238" customWidth="1"/>
    <col min="7" max="8" width="13.5714285714286" customWidth="1"/>
    <col min="9" max="9" width="7.87619047619048" customWidth="1"/>
    <col min="10" max="10" width="9" customWidth="1"/>
    <col min="11" max="11" width="10" customWidth="1"/>
    <col min="12" max="12" width="14.1428571428571" customWidth="1"/>
  </cols>
  <sheetData>
    <row r="1" customHeight="1" spans="1:13">
      <c r="A1" s="1" t="s">
        <v>277</v>
      </c>
      <c r="M1" s="14"/>
    </row>
    <row r="2" customHeight="1" spans="1:1">
      <c r="A2" s="2"/>
    </row>
    <row r="3" customHeight="1" spans="1:1">
      <c r="A3" s="2" t="s">
        <v>394</v>
      </c>
    </row>
    <row r="5" customHeight="1" spans="1:13">
      <c r="A5" s="3" t="s">
        <v>395</v>
      </c>
      <c r="B5" s="4"/>
      <c r="C5" s="4"/>
      <c r="D5" s="4"/>
      <c r="E5" s="4"/>
      <c r="F5" s="4"/>
      <c r="G5" s="4"/>
      <c r="H5" s="3" t="s">
        <v>396</v>
      </c>
      <c r="I5" s="4"/>
      <c r="J5" s="4"/>
      <c r="K5" s="4"/>
      <c r="L5" s="7"/>
      <c r="M5" s="15"/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397</v>
      </c>
      <c r="B8" s="11"/>
      <c r="C8" s="11">
        <f t="shared" ref="C8:H8" si="0">SUM(C9:C13)</f>
        <v>7</v>
      </c>
      <c r="D8" s="11">
        <f t="shared" si="0"/>
        <v>1</v>
      </c>
      <c r="E8" s="11">
        <f t="shared" si="0"/>
        <v>1</v>
      </c>
      <c r="F8" s="9">
        <f t="shared" si="0"/>
        <v>9</v>
      </c>
      <c r="G8" s="11">
        <f t="shared" si="0"/>
        <v>18</v>
      </c>
      <c r="H8" s="11">
        <f t="shared" si="0"/>
        <v>9</v>
      </c>
      <c r="I8" s="11">
        <v>0</v>
      </c>
      <c r="J8" s="13">
        <v>0</v>
      </c>
      <c r="K8" s="9">
        <f t="shared" ref="K8:K22" si="1">SUM(H8:J8)</f>
        <v>9</v>
      </c>
      <c r="L8" s="11"/>
    </row>
    <row r="9" customHeight="1" outlineLevel="1" spans="1:12">
      <c r="A9" s="10" t="s">
        <v>398</v>
      </c>
      <c r="B9" s="11"/>
      <c r="C9" s="11">
        <v>3</v>
      </c>
      <c r="D9" s="11">
        <v>1</v>
      </c>
      <c r="E9" s="13">
        <v>1</v>
      </c>
      <c r="F9" s="9">
        <f t="shared" ref="F9:F13" si="2">SUM(C9:E9)</f>
        <v>5</v>
      </c>
      <c r="G9" s="11">
        <v>11</v>
      </c>
      <c r="H9" s="11">
        <v>5</v>
      </c>
      <c r="I9" s="11">
        <v>0</v>
      </c>
      <c r="J9" s="13">
        <v>0</v>
      </c>
      <c r="K9" s="9">
        <f t="shared" si="1"/>
        <v>5</v>
      </c>
      <c r="L9" s="11"/>
    </row>
    <row r="10" customHeight="1" outlineLevel="1" spans="1:12">
      <c r="A10" s="10" t="s">
        <v>399</v>
      </c>
      <c r="B10" s="11"/>
      <c r="C10" s="11">
        <v>1</v>
      </c>
      <c r="D10" s="11">
        <v>0</v>
      </c>
      <c r="E10" s="13">
        <v>0</v>
      </c>
      <c r="F10" s="9">
        <f t="shared" si="2"/>
        <v>1</v>
      </c>
      <c r="G10" s="11">
        <v>3</v>
      </c>
      <c r="H10" s="11">
        <v>2</v>
      </c>
      <c r="I10" s="11">
        <v>0</v>
      </c>
      <c r="J10" s="13">
        <v>0</v>
      </c>
      <c r="K10" s="9">
        <f t="shared" si="1"/>
        <v>2</v>
      </c>
      <c r="L10" s="11"/>
    </row>
    <row r="11" customHeight="1" outlineLevel="1" spans="1:12">
      <c r="A11" s="12" t="s">
        <v>400</v>
      </c>
      <c r="B11" s="11"/>
      <c r="C11" s="11">
        <v>1</v>
      </c>
      <c r="D11" s="11">
        <v>0</v>
      </c>
      <c r="E11" s="13">
        <v>0</v>
      </c>
      <c r="F11" s="9">
        <f t="shared" si="2"/>
        <v>1</v>
      </c>
      <c r="G11" s="11">
        <v>0</v>
      </c>
      <c r="H11" s="11">
        <v>0</v>
      </c>
      <c r="I11" s="11">
        <v>0</v>
      </c>
      <c r="J11" s="13">
        <v>0</v>
      </c>
      <c r="K11" s="9">
        <f t="shared" si="1"/>
        <v>0</v>
      </c>
      <c r="L11" s="11"/>
    </row>
    <row r="12" customHeight="1" outlineLevel="1" spans="1:12">
      <c r="A12" s="12" t="s">
        <v>401</v>
      </c>
      <c r="B12" s="11"/>
      <c r="C12" s="11">
        <v>1</v>
      </c>
      <c r="D12" s="11">
        <v>0</v>
      </c>
      <c r="E12" s="13">
        <v>0</v>
      </c>
      <c r="F12" s="9">
        <f t="shared" si="2"/>
        <v>1</v>
      </c>
      <c r="G12" s="11">
        <v>1</v>
      </c>
      <c r="H12" s="11">
        <v>1</v>
      </c>
      <c r="I12" s="11">
        <v>0</v>
      </c>
      <c r="J12" s="13">
        <v>0</v>
      </c>
      <c r="K12" s="9">
        <f t="shared" si="1"/>
        <v>1</v>
      </c>
      <c r="L12" s="11"/>
    </row>
    <row r="13" customHeight="1" outlineLevel="1" spans="1:12">
      <c r="A13" s="12" t="s">
        <v>402</v>
      </c>
      <c r="B13" s="11"/>
      <c r="C13" s="11">
        <v>1</v>
      </c>
      <c r="D13" s="11">
        <v>0</v>
      </c>
      <c r="E13" s="13">
        <v>0</v>
      </c>
      <c r="F13" s="9">
        <f t="shared" si="2"/>
        <v>1</v>
      </c>
      <c r="G13" s="11">
        <v>3</v>
      </c>
      <c r="H13" s="11">
        <v>1</v>
      </c>
      <c r="I13" s="11">
        <v>0</v>
      </c>
      <c r="J13" s="13">
        <v>0</v>
      </c>
      <c r="K13" s="9">
        <f t="shared" si="1"/>
        <v>1</v>
      </c>
      <c r="L13" s="11"/>
    </row>
    <row r="14" customHeight="1" spans="1:12">
      <c r="A14" s="12" t="s">
        <v>403</v>
      </c>
      <c r="B14" s="11"/>
      <c r="C14" s="11">
        <f t="shared" ref="C14:F14" si="3">SUM(C15:C18)</f>
        <v>8</v>
      </c>
      <c r="D14" s="11">
        <f t="shared" si="3"/>
        <v>0</v>
      </c>
      <c r="E14" s="11">
        <f t="shared" si="3"/>
        <v>2</v>
      </c>
      <c r="F14" s="9">
        <f t="shared" si="3"/>
        <v>10</v>
      </c>
      <c r="G14" s="11">
        <f>SUM(G15:G19)</f>
        <v>15</v>
      </c>
      <c r="H14" s="11">
        <f>SUM(H15:H18)</f>
        <v>10</v>
      </c>
      <c r="I14" s="11">
        <v>0</v>
      </c>
      <c r="J14" s="13">
        <v>0</v>
      </c>
      <c r="K14" s="9">
        <f t="shared" si="1"/>
        <v>10</v>
      </c>
      <c r="L14" s="11"/>
    </row>
    <row r="15" customHeight="1" outlineLevel="1" spans="1:12">
      <c r="A15" s="12" t="s">
        <v>404</v>
      </c>
      <c r="B15" s="11"/>
      <c r="C15" s="11">
        <v>2</v>
      </c>
      <c r="D15" s="11">
        <v>0</v>
      </c>
      <c r="E15" s="13">
        <v>1</v>
      </c>
      <c r="F15" s="9">
        <f t="shared" ref="F15:F22" si="4">SUM(C15:E15)</f>
        <v>3</v>
      </c>
      <c r="G15" s="11">
        <v>2</v>
      </c>
      <c r="H15" s="11">
        <v>2</v>
      </c>
      <c r="I15" s="11">
        <v>0</v>
      </c>
      <c r="J15" s="13">
        <v>0</v>
      </c>
      <c r="K15" s="9">
        <f t="shared" si="1"/>
        <v>2</v>
      </c>
      <c r="L15" s="11"/>
    </row>
    <row r="16" customHeight="1" outlineLevel="1" spans="1:12">
      <c r="A16" s="12" t="s">
        <v>405</v>
      </c>
      <c r="B16" s="11"/>
      <c r="C16" s="11">
        <v>2</v>
      </c>
      <c r="D16" s="11">
        <v>0</v>
      </c>
      <c r="E16" s="13">
        <v>0</v>
      </c>
      <c r="F16" s="9">
        <f t="shared" si="4"/>
        <v>2</v>
      </c>
      <c r="G16" s="11">
        <v>3</v>
      </c>
      <c r="H16" s="11">
        <v>2</v>
      </c>
      <c r="I16" s="11">
        <v>0</v>
      </c>
      <c r="J16" s="13">
        <v>0</v>
      </c>
      <c r="K16" s="9">
        <f t="shared" si="1"/>
        <v>2</v>
      </c>
      <c r="L16" s="11"/>
    </row>
    <row r="17" customHeight="1" outlineLevel="1" spans="1:12">
      <c r="A17" s="12" t="s">
        <v>406</v>
      </c>
      <c r="B17" s="11"/>
      <c r="C17" s="11">
        <v>1</v>
      </c>
      <c r="D17" s="11">
        <v>0</v>
      </c>
      <c r="E17" s="13">
        <v>0</v>
      </c>
      <c r="F17" s="9">
        <f t="shared" si="4"/>
        <v>1</v>
      </c>
      <c r="G17" s="11">
        <v>3</v>
      </c>
      <c r="H17" s="11">
        <v>2</v>
      </c>
      <c r="I17" s="11">
        <v>0</v>
      </c>
      <c r="J17" s="13">
        <v>0</v>
      </c>
      <c r="K17" s="9">
        <f t="shared" si="1"/>
        <v>2</v>
      </c>
      <c r="L17" s="11"/>
    </row>
    <row r="18" customHeight="1" outlineLevel="1" spans="1:12">
      <c r="A18" s="12" t="s">
        <v>407</v>
      </c>
      <c r="B18" s="11"/>
      <c r="C18" s="11">
        <v>3</v>
      </c>
      <c r="D18" s="11">
        <v>0</v>
      </c>
      <c r="E18" s="13">
        <v>1</v>
      </c>
      <c r="F18" s="9">
        <f t="shared" si="4"/>
        <v>4</v>
      </c>
      <c r="G18" s="11">
        <v>6</v>
      </c>
      <c r="H18" s="11">
        <v>4</v>
      </c>
      <c r="I18" s="11">
        <v>0</v>
      </c>
      <c r="J18" s="13">
        <v>0</v>
      </c>
      <c r="K18" s="9">
        <f t="shared" si="1"/>
        <v>4</v>
      </c>
      <c r="L18" s="11"/>
    </row>
    <row r="19" customHeight="1" spans="1:12">
      <c r="A19" s="12" t="s">
        <v>408</v>
      </c>
      <c r="B19" s="11"/>
      <c r="C19" s="11">
        <v>1</v>
      </c>
      <c r="D19" s="11">
        <v>0</v>
      </c>
      <c r="E19" s="13">
        <v>0</v>
      </c>
      <c r="F19" s="9">
        <f t="shared" si="4"/>
        <v>1</v>
      </c>
      <c r="G19" s="11">
        <v>1</v>
      </c>
      <c r="H19" s="11">
        <v>1</v>
      </c>
      <c r="I19" s="11">
        <v>0</v>
      </c>
      <c r="J19" s="13">
        <v>0</v>
      </c>
      <c r="K19" s="9">
        <f t="shared" si="1"/>
        <v>1</v>
      </c>
      <c r="L19" s="11"/>
    </row>
    <row r="20" customHeight="1" spans="1:12">
      <c r="A20" s="12" t="s">
        <v>409</v>
      </c>
      <c r="B20" s="11"/>
      <c r="C20" s="11">
        <v>4</v>
      </c>
      <c r="D20" s="11">
        <v>1</v>
      </c>
      <c r="E20" s="13">
        <v>2</v>
      </c>
      <c r="F20" s="9">
        <f t="shared" si="4"/>
        <v>7</v>
      </c>
      <c r="G20" s="11">
        <v>2</v>
      </c>
      <c r="H20" s="11">
        <v>2</v>
      </c>
      <c r="I20" s="11">
        <v>0</v>
      </c>
      <c r="J20" s="13">
        <v>0</v>
      </c>
      <c r="K20" s="9">
        <f t="shared" si="1"/>
        <v>2</v>
      </c>
      <c r="L20" s="11"/>
    </row>
    <row r="21" customHeight="1" spans="1:12">
      <c r="A21" s="12" t="s">
        <v>410</v>
      </c>
      <c r="B21" s="11"/>
      <c r="C21" s="11">
        <v>7</v>
      </c>
      <c r="D21" s="11">
        <v>2</v>
      </c>
      <c r="E21" s="13">
        <v>3</v>
      </c>
      <c r="F21" s="9">
        <f t="shared" si="4"/>
        <v>12</v>
      </c>
      <c r="G21" s="11">
        <v>0</v>
      </c>
      <c r="H21" s="11">
        <v>0</v>
      </c>
      <c r="I21" s="11">
        <v>0</v>
      </c>
      <c r="J21" s="13">
        <v>0</v>
      </c>
      <c r="K21" s="9">
        <f t="shared" si="1"/>
        <v>0</v>
      </c>
      <c r="L21" s="11"/>
    </row>
    <row r="22" customHeight="1" spans="1:12">
      <c r="A22" s="12" t="s">
        <v>411</v>
      </c>
      <c r="B22" s="11"/>
      <c r="C22" s="11">
        <v>2</v>
      </c>
      <c r="D22" s="11">
        <v>0</v>
      </c>
      <c r="E22" s="13">
        <v>0</v>
      </c>
      <c r="F22" s="9">
        <f t="shared" si="4"/>
        <v>2</v>
      </c>
      <c r="G22" s="11">
        <v>1</v>
      </c>
      <c r="H22" s="11">
        <v>1</v>
      </c>
      <c r="I22" s="11">
        <v>0</v>
      </c>
      <c r="J22" s="13">
        <v>0</v>
      </c>
      <c r="K22" s="9">
        <f t="shared" si="1"/>
        <v>1</v>
      </c>
      <c r="L22" s="11"/>
    </row>
    <row r="26" customHeight="1" spans="12:13">
      <c r="L26" s="16" t="s">
        <v>0</v>
      </c>
      <c r="M26" s="17">
        <f>'Página Inicial'!B19</f>
        <v>46161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I22" sqref="I22"/>
    </sheetView>
  </sheetViews>
  <sheetFormatPr defaultColWidth="12.6285714285714" defaultRowHeight="15.75" customHeight="1"/>
  <cols>
    <col min="1" max="1" width="35.1333333333333" customWidth="1"/>
    <col min="3" max="3" width="13.5714285714286" customWidth="1"/>
    <col min="4" max="4" width="8.5047619047619" customWidth="1"/>
    <col min="5" max="5" width="8.38095238095238" customWidth="1"/>
    <col min="7" max="7" width="13.5714285714286" customWidth="1"/>
    <col min="8" max="8" width="13.7142857142857" customWidth="1"/>
    <col min="9" max="9" width="7.87619047619048" customWidth="1"/>
    <col min="10" max="10" width="9" customWidth="1"/>
    <col min="11" max="11" width="10" customWidth="1"/>
    <col min="12" max="12" width="14.5714285714286" customWidth="1"/>
  </cols>
  <sheetData>
    <row r="1" customHeight="1" spans="1:13">
      <c r="A1" s="1" t="s">
        <v>277</v>
      </c>
      <c r="M1" s="14"/>
    </row>
    <row r="2" customHeight="1" spans="1:1">
      <c r="A2" s="2"/>
    </row>
    <row r="3" customHeight="1" spans="1:1">
      <c r="A3" s="2" t="s">
        <v>394</v>
      </c>
    </row>
    <row r="5" customHeight="1" spans="1:13">
      <c r="A5" s="3" t="s">
        <v>412</v>
      </c>
      <c r="B5" s="4"/>
      <c r="C5" s="4"/>
      <c r="D5" s="4"/>
      <c r="E5" s="4"/>
      <c r="F5" s="4"/>
      <c r="G5" s="4"/>
      <c r="H5" s="3" t="s">
        <v>413</v>
      </c>
      <c r="I5" s="4"/>
      <c r="J5" s="4"/>
      <c r="K5" s="4"/>
      <c r="L5" s="7"/>
      <c r="M5" s="15"/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204</v>
      </c>
    </row>
    <row r="7" ht="27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2">
      <c r="A8" s="10" t="s">
        <v>397</v>
      </c>
      <c r="B8" s="11"/>
      <c r="C8" s="11">
        <f t="shared" ref="C8:H8" si="0">SUM(C9:C11)</f>
        <v>3</v>
      </c>
      <c r="D8" s="11">
        <f t="shared" si="0"/>
        <v>0</v>
      </c>
      <c r="E8" s="11">
        <f t="shared" si="0"/>
        <v>0</v>
      </c>
      <c r="F8" s="9">
        <f t="shared" si="0"/>
        <v>3</v>
      </c>
      <c r="G8" s="11">
        <f t="shared" si="0"/>
        <v>5</v>
      </c>
      <c r="H8" s="11">
        <f t="shared" si="0"/>
        <v>2</v>
      </c>
      <c r="I8" s="11">
        <v>0</v>
      </c>
      <c r="J8" s="13">
        <v>0</v>
      </c>
      <c r="K8" s="9">
        <f t="shared" ref="K8:K16" si="1">SUM(H8:J8)</f>
        <v>2</v>
      </c>
      <c r="L8" s="11"/>
    </row>
    <row r="9" customHeight="1" outlineLevel="1" spans="1:12">
      <c r="A9" s="12" t="s">
        <v>400</v>
      </c>
      <c r="B9" s="11"/>
      <c r="C9" s="11">
        <v>1</v>
      </c>
      <c r="D9" s="11">
        <v>0</v>
      </c>
      <c r="E9" s="13">
        <v>0</v>
      </c>
      <c r="F9" s="9">
        <f t="shared" ref="F9:F16" si="2">SUM(C9:E9)</f>
        <v>1</v>
      </c>
      <c r="G9" s="11">
        <v>1</v>
      </c>
      <c r="H9" s="11">
        <v>1</v>
      </c>
      <c r="I9" s="11">
        <v>0</v>
      </c>
      <c r="J9" s="13">
        <v>0</v>
      </c>
      <c r="K9" s="9">
        <f t="shared" si="1"/>
        <v>1</v>
      </c>
      <c r="L9" s="11"/>
    </row>
    <row r="10" customHeight="1" outlineLevel="1" spans="1:12">
      <c r="A10" s="12" t="s">
        <v>401</v>
      </c>
      <c r="B10" s="11"/>
      <c r="C10" s="11">
        <v>1</v>
      </c>
      <c r="D10" s="11">
        <v>0</v>
      </c>
      <c r="E10" s="13">
        <v>0</v>
      </c>
      <c r="F10" s="9">
        <f t="shared" si="2"/>
        <v>1</v>
      </c>
      <c r="G10" s="11">
        <v>0</v>
      </c>
      <c r="H10" s="11">
        <v>0</v>
      </c>
      <c r="I10" s="11">
        <v>0</v>
      </c>
      <c r="J10" s="13">
        <v>0</v>
      </c>
      <c r="K10" s="9">
        <f t="shared" si="1"/>
        <v>0</v>
      </c>
      <c r="L10" s="11"/>
    </row>
    <row r="11" customHeight="1" outlineLevel="1" spans="1:12">
      <c r="A11" s="12" t="s">
        <v>402</v>
      </c>
      <c r="B11" s="11"/>
      <c r="C11" s="11">
        <v>1</v>
      </c>
      <c r="D11" s="11">
        <v>0</v>
      </c>
      <c r="E11" s="13">
        <v>0</v>
      </c>
      <c r="F11" s="9">
        <f t="shared" si="2"/>
        <v>1</v>
      </c>
      <c r="G11" s="11">
        <v>4</v>
      </c>
      <c r="H11" s="11">
        <v>1</v>
      </c>
      <c r="I11" s="11">
        <v>0</v>
      </c>
      <c r="J11" s="13">
        <v>0</v>
      </c>
      <c r="K11" s="9">
        <f t="shared" si="1"/>
        <v>1</v>
      </c>
      <c r="L11" s="11"/>
    </row>
    <row r="12" customHeight="1" spans="1:12">
      <c r="A12" s="12" t="s">
        <v>404</v>
      </c>
      <c r="B12" s="11"/>
      <c r="C12" s="11">
        <v>1</v>
      </c>
      <c r="D12" s="11">
        <v>0</v>
      </c>
      <c r="E12" s="13">
        <v>1</v>
      </c>
      <c r="F12" s="9">
        <f t="shared" si="2"/>
        <v>2</v>
      </c>
      <c r="G12" s="11">
        <v>3</v>
      </c>
      <c r="H12" s="11">
        <v>2</v>
      </c>
      <c r="I12" s="11">
        <v>0</v>
      </c>
      <c r="J12" s="13">
        <v>0</v>
      </c>
      <c r="K12" s="9">
        <f t="shared" si="1"/>
        <v>2</v>
      </c>
      <c r="L12" s="11"/>
    </row>
    <row r="13" customHeight="1" spans="1:12">
      <c r="A13" s="12" t="s">
        <v>408</v>
      </c>
      <c r="B13" s="11"/>
      <c r="C13" s="11">
        <v>1</v>
      </c>
      <c r="D13" s="11">
        <v>0</v>
      </c>
      <c r="E13" s="13">
        <v>0</v>
      </c>
      <c r="F13" s="9">
        <f t="shared" si="2"/>
        <v>1</v>
      </c>
      <c r="G13" s="11">
        <v>3</v>
      </c>
      <c r="H13" s="11">
        <v>1</v>
      </c>
      <c r="I13" s="11">
        <v>0</v>
      </c>
      <c r="J13" s="13">
        <v>0</v>
      </c>
      <c r="K13" s="9">
        <f t="shared" si="1"/>
        <v>1</v>
      </c>
      <c r="L13" s="11"/>
    </row>
    <row r="14" customHeight="1" spans="1:12">
      <c r="A14" s="12" t="s">
        <v>409</v>
      </c>
      <c r="B14" s="11"/>
      <c r="C14" s="11">
        <v>3</v>
      </c>
      <c r="D14" s="11">
        <v>1</v>
      </c>
      <c r="E14" s="13">
        <v>1</v>
      </c>
      <c r="F14" s="9">
        <f t="shared" si="2"/>
        <v>5</v>
      </c>
      <c r="G14" s="11">
        <v>16</v>
      </c>
      <c r="H14" s="11">
        <v>7</v>
      </c>
      <c r="I14" s="11">
        <v>0</v>
      </c>
      <c r="J14" s="13">
        <v>0</v>
      </c>
      <c r="K14" s="9">
        <f t="shared" si="1"/>
        <v>7</v>
      </c>
      <c r="L14" s="11"/>
    </row>
    <row r="15" customHeight="1" spans="1:12">
      <c r="A15" s="12" t="s">
        <v>410</v>
      </c>
      <c r="B15" s="11"/>
      <c r="C15" s="11">
        <v>7</v>
      </c>
      <c r="D15" s="11">
        <v>2</v>
      </c>
      <c r="E15" s="13">
        <v>3</v>
      </c>
      <c r="F15" s="9">
        <f t="shared" si="2"/>
        <v>12</v>
      </c>
      <c r="G15" s="11">
        <v>21</v>
      </c>
      <c r="H15" s="11">
        <v>16</v>
      </c>
      <c r="I15" s="11">
        <v>0</v>
      </c>
      <c r="J15" s="13">
        <v>0</v>
      </c>
      <c r="K15" s="9">
        <f t="shared" si="1"/>
        <v>16</v>
      </c>
      <c r="L15" s="11"/>
    </row>
    <row r="16" customHeight="1" spans="1:12">
      <c r="A16" s="12" t="s">
        <v>411</v>
      </c>
      <c r="B16" s="11"/>
      <c r="C16" s="11">
        <v>1</v>
      </c>
      <c r="D16" s="11">
        <v>0</v>
      </c>
      <c r="E16" s="13">
        <v>0</v>
      </c>
      <c r="F16" s="9">
        <f t="shared" si="2"/>
        <v>1</v>
      </c>
      <c r="G16" s="11">
        <v>10</v>
      </c>
      <c r="H16" s="11">
        <v>1</v>
      </c>
      <c r="I16" s="11">
        <v>0</v>
      </c>
      <c r="J16" s="13">
        <v>0</v>
      </c>
      <c r="K16" s="9">
        <f t="shared" si="1"/>
        <v>1</v>
      </c>
      <c r="L16" s="11"/>
    </row>
    <row r="20" customHeight="1" spans="12:13">
      <c r="L20" s="16" t="s">
        <v>0</v>
      </c>
      <c r="M20" s="17">
        <f>'Página Inicial'!B19</f>
        <v>46161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topLeftCell="A37" workbookViewId="0">
      <selection activeCell="J25" sqref="J25"/>
    </sheetView>
  </sheetViews>
  <sheetFormatPr defaultColWidth="12.6285714285714" defaultRowHeight="15.75" customHeight="1"/>
  <cols>
    <col min="1" max="1" width="15.2857142857143" customWidth="1"/>
    <col min="2" max="2" width="10" customWidth="1"/>
    <col min="9" max="9" width="6.87619047619048" customWidth="1"/>
  </cols>
  <sheetData>
    <row r="1" ht="20.25" spans="3:3">
      <c r="C1" s="40" t="s">
        <v>1</v>
      </c>
    </row>
    <row r="3" ht="21" customHeight="1" spans="3:10">
      <c r="C3" s="41">
        <v>2019</v>
      </c>
      <c r="D3" s="42"/>
      <c r="E3" s="42"/>
      <c r="F3" s="42"/>
      <c r="G3" s="42"/>
      <c r="H3" s="43" t="s">
        <v>2</v>
      </c>
      <c r="I3" s="42"/>
      <c r="J3" s="60">
        <v>46112</v>
      </c>
    </row>
    <row r="4" ht="6" customHeight="1" spans="3:10">
      <c r="C4" s="44"/>
      <c r="H4" s="45"/>
      <c r="I4" s="45"/>
      <c r="J4" s="61"/>
    </row>
    <row r="5" ht="24.75" customHeight="1" spans="3:10">
      <c r="C5" s="44" t="s">
        <v>3</v>
      </c>
      <c r="J5" s="57"/>
    </row>
    <row r="6" ht="12.75" spans="3:10">
      <c r="C6" s="47" t="s">
        <v>4</v>
      </c>
      <c r="G6" s="48"/>
      <c r="H6" s="48"/>
      <c r="I6" s="48"/>
      <c r="J6" s="58"/>
    </row>
    <row r="7" ht="13.5" spans="3:10">
      <c r="C7" s="49" t="s">
        <v>5</v>
      </c>
      <c r="D7" s="50"/>
      <c r="E7" s="50"/>
      <c r="F7" s="50"/>
      <c r="G7" s="50"/>
      <c r="H7" s="51"/>
      <c r="I7" s="51"/>
      <c r="J7" s="59"/>
    </row>
    <row r="9" customHeight="1" spans="3:10">
      <c r="C9" s="41">
        <v>2020</v>
      </c>
      <c r="D9" s="42"/>
      <c r="E9" s="42"/>
      <c r="F9" s="42"/>
      <c r="G9" s="42"/>
      <c r="H9" s="43" t="s">
        <v>2</v>
      </c>
      <c r="I9" s="42"/>
      <c r="J9" s="60">
        <v>46149</v>
      </c>
    </row>
    <row r="10" ht="6" customHeight="1" spans="3:10">
      <c r="C10" s="44"/>
      <c r="H10" s="45"/>
      <c r="I10" s="45"/>
      <c r="J10" s="61"/>
    </row>
    <row r="11" ht="24.75" customHeight="1" spans="3:10">
      <c r="C11" s="46" t="s">
        <v>6</v>
      </c>
      <c r="I11" s="45"/>
      <c r="J11" s="61"/>
    </row>
    <row r="12" ht="12.75" spans="3:10">
      <c r="C12" s="47" t="s">
        <v>4</v>
      </c>
      <c r="G12" s="48"/>
      <c r="H12" s="48"/>
      <c r="I12" s="48"/>
      <c r="J12" s="58"/>
    </row>
    <row r="13" ht="13.5" spans="3:10">
      <c r="C13" s="49" t="s">
        <v>7</v>
      </c>
      <c r="D13" s="50"/>
      <c r="E13" s="50"/>
      <c r="F13" s="50"/>
      <c r="G13" s="51"/>
      <c r="H13" s="51"/>
      <c r="I13" s="51"/>
      <c r="J13" s="59"/>
    </row>
    <row r="15" ht="13.5" spans="3:10">
      <c r="C15" s="41">
        <v>2022</v>
      </c>
      <c r="D15" s="42"/>
      <c r="E15" s="42"/>
      <c r="F15" s="42"/>
      <c r="G15" s="42"/>
      <c r="H15" s="43" t="s">
        <v>2</v>
      </c>
      <c r="I15" s="42"/>
      <c r="J15" s="60">
        <v>46555</v>
      </c>
    </row>
    <row r="16" ht="6" customHeight="1" spans="3:10">
      <c r="C16" s="44"/>
      <c r="H16" s="45"/>
      <c r="I16" s="45"/>
      <c r="J16" s="61"/>
    </row>
    <row r="17" ht="24.75" customHeight="1" spans="3:10">
      <c r="C17" s="44" t="s">
        <v>8</v>
      </c>
      <c r="J17" s="57"/>
    </row>
    <row r="18" ht="12.75" spans="3:10">
      <c r="C18" s="47" t="s">
        <v>4</v>
      </c>
      <c r="G18" s="48"/>
      <c r="H18" s="48"/>
      <c r="I18" s="48"/>
      <c r="J18" s="58"/>
    </row>
    <row r="19" ht="13.5" spans="3:10">
      <c r="C19" s="49" t="s">
        <v>9</v>
      </c>
      <c r="D19" s="50"/>
      <c r="E19" s="50"/>
      <c r="F19" s="50"/>
      <c r="G19" s="51"/>
      <c r="H19" s="51"/>
      <c r="I19" s="51"/>
      <c r="J19" s="59"/>
    </row>
    <row r="21" ht="13.5" spans="3:10">
      <c r="C21" s="41">
        <v>2023</v>
      </c>
      <c r="D21" s="42"/>
      <c r="E21" s="42"/>
      <c r="F21" s="42"/>
      <c r="G21" s="42"/>
      <c r="H21" s="43" t="s">
        <v>2</v>
      </c>
      <c r="I21" s="42"/>
      <c r="J21" s="60">
        <v>46012</v>
      </c>
    </row>
    <row r="22" ht="6" customHeight="1" spans="3:10">
      <c r="C22" s="44"/>
      <c r="H22" s="45"/>
      <c r="I22" s="62" t="s">
        <v>10</v>
      </c>
      <c r="J22" s="57"/>
    </row>
    <row r="23" ht="24.75" customHeight="1" spans="3:10">
      <c r="C23" s="44" t="s">
        <v>11</v>
      </c>
      <c r="H23" s="45"/>
      <c r="J23" s="57"/>
    </row>
    <row r="24" ht="12.75" spans="3:10">
      <c r="C24" s="47" t="s">
        <v>4</v>
      </c>
      <c r="G24" s="48"/>
      <c r="H24" s="48"/>
      <c r="I24" s="48"/>
      <c r="J24" s="58"/>
    </row>
    <row r="25" ht="13.5" spans="3:10">
      <c r="C25" s="49" t="s">
        <v>12</v>
      </c>
      <c r="D25" s="50"/>
      <c r="E25" s="50"/>
      <c r="F25" s="50"/>
      <c r="G25" s="51"/>
      <c r="H25" s="51"/>
      <c r="I25" s="51"/>
      <c r="J25" s="59"/>
    </row>
    <row r="27" ht="13.5" spans="3:10">
      <c r="C27" s="41">
        <v>2023</v>
      </c>
      <c r="D27" s="42"/>
      <c r="E27" s="42"/>
      <c r="F27" s="42"/>
      <c r="G27" s="42"/>
      <c r="H27" s="43" t="s">
        <v>2</v>
      </c>
      <c r="I27" s="42"/>
      <c r="J27" s="60">
        <v>45940</v>
      </c>
    </row>
    <row r="28" ht="6" customHeight="1" spans="3:10">
      <c r="C28" s="44"/>
      <c r="H28" s="45"/>
      <c r="I28" s="62" t="s">
        <v>10</v>
      </c>
      <c r="J28" s="57"/>
    </row>
    <row r="29" ht="16" customHeight="1" spans="3:10">
      <c r="C29" s="44" t="s">
        <v>13</v>
      </c>
      <c r="H29" s="45"/>
      <c r="J29" s="57"/>
    </row>
    <row r="30" ht="12.75" spans="3:10">
      <c r="C30" s="47" t="s">
        <v>4</v>
      </c>
      <c r="J30" s="57"/>
    </row>
    <row r="31" ht="13.5" spans="3:10">
      <c r="C31" s="49" t="s">
        <v>14</v>
      </c>
      <c r="D31" s="50"/>
      <c r="E31" s="50"/>
      <c r="F31" s="50"/>
      <c r="G31" s="50"/>
      <c r="H31" s="50"/>
      <c r="I31" s="50"/>
      <c r="J31" s="63"/>
    </row>
    <row r="33" ht="13.5" spans="3:10">
      <c r="C33" s="41">
        <v>2023</v>
      </c>
      <c r="D33" s="42"/>
      <c r="E33" s="42"/>
      <c r="F33" s="42"/>
      <c r="G33" s="42"/>
      <c r="H33" s="43" t="s">
        <v>2</v>
      </c>
      <c r="I33" s="42"/>
      <c r="J33" s="60">
        <v>46114</v>
      </c>
    </row>
    <row r="34" ht="6" customHeight="1" spans="1:10">
      <c r="A34" s="52"/>
      <c r="B34" s="53"/>
      <c r="C34" s="44"/>
      <c r="H34" s="45"/>
      <c r="I34" s="62" t="s">
        <v>10</v>
      </c>
      <c r="J34" s="57"/>
    </row>
    <row r="35" ht="26" customHeight="1" spans="1:10">
      <c r="A35" s="53"/>
      <c r="B35" s="53"/>
      <c r="C35" s="46" t="s">
        <v>15</v>
      </c>
      <c r="J35" s="57"/>
    </row>
    <row r="36" ht="12.75" spans="1:10">
      <c r="A36" s="53"/>
      <c r="B36" s="53"/>
      <c r="C36" s="47" t="s">
        <v>4</v>
      </c>
      <c r="G36" s="48"/>
      <c r="H36" s="48"/>
      <c r="I36" s="48"/>
      <c r="J36" s="58"/>
    </row>
    <row r="37" spans="1:10">
      <c r="A37" s="52"/>
      <c r="C37" s="49" t="s">
        <v>16</v>
      </c>
      <c r="D37" s="50"/>
      <c r="E37" s="50"/>
      <c r="F37" s="50"/>
      <c r="G37" s="50"/>
      <c r="H37" s="50"/>
      <c r="I37" s="51"/>
      <c r="J37" s="59"/>
    </row>
    <row r="39" ht="13.5" spans="3:10">
      <c r="C39" s="41">
        <v>2024</v>
      </c>
      <c r="D39" s="42"/>
      <c r="E39" s="42"/>
      <c r="F39" s="42"/>
      <c r="G39" s="42"/>
      <c r="H39" s="43" t="s">
        <v>2</v>
      </c>
      <c r="I39" s="42"/>
      <c r="J39" s="60">
        <v>46489</v>
      </c>
    </row>
    <row r="40" ht="6" customHeight="1" spans="3:10">
      <c r="C40" s="44"/>
      <c r="H40" s="45"/>
      <c r="I40" s="62"/>
      <c r="J40" s="57"/>
    </row>
    <row r="41" ht="12.75" spans="3:10">
      <c r="C41" s="44" t="s">
        <v>17</v>
      </c>
      <c r="H41" s="45"/>
      <c r="J41" s="57"/>
    </row>
    <row r="42" ht="12.75" spans="3:10">
      <c r="C42" s="47" t="s">
        <v>4</v>
      </c>
      <c r="G42" s="48"/>
      <c r="H42" s="48"/>
      <c r="I42" s="48"/>
      <c r="J42" s="58"/>
    </row>
    <row r="43" ht="13.5" spans="3:10">
      <c r="C43" s="49" t="s">
        <v>18</v>
      </c>
      <c r="D43" s="50"/>
      <c r="E43" s="50"/>
      <c r="F43" s="50"/>
      <c r="G43" s="51"/>
      <c r="H43" s="51"/>
      <c r="I43" s="51"/>
      <c r="J43" s="59"/>
    </row>
    <row r="45" ht="13.5" spans="3:10">
      <c r="C45" s="41">
        <v>2024</v>
      </c>
      <c r="D45" s="42"/>
      <c r="E45" s="42"/>
      <c r="F45" s="42"/>
      <c r="G45" s="42"/>
      <c r="H45" s="43" t="s">
        <v>2</v>
      </c>
      <c r="I45" s="42"/>
      <c r="J45" s="60">
        <v>46205</v>
      </c>
    </row>
    <row r="46" ht="6" customHeight="1" spans="3:10">
      <c r="C46" s="44"/>
      <c r="H46" s="45"/>
      <c r="I46" s="62" t="s">
        <v>10</v>
      </c>
      <c r="J46" s="57"/>
    </row>
    <row r="47" ht="19" customHeight="1" spans="3:10">
      <c r="C47" s="44" t="s">
        <v>11</v>
      </c>
      <c r="H47" s="45"/>
      <c r="J47" s="57"/>
    </row>
    <row r="48" ht="12.75" spans="3:10">
      <c r="C48" s="47" t="s">
        <v>4</v>
      </c>
      <c r="H48" s="48"/>
      <c r="I48" s="48"/>
      <c r="J48" s="58"/>
    </row>
    <row r="49" ht="13.5" spans="3:10">
      <c r="C49" s="49" t="s">
        <v>19</v>
      </c>
      <c r="D49" s="50"/>
      <c r="E49" s="50"/>
      <c r="F49" s="50"/>
      <c r="G49" s="50"/>
      <c r="H49" s="51"/>
      <c r="I49" s="51"/>
      <c r="J49" s="59"/>
    </row>
    <row r="51" ht="13.5" spans="3:10">
      <c r="C51" s="41">
        <v>2024</v>
      </c>
      <c r="D51" s="42"/>
      <c r="E51" s="42"/>
      <c r="F51" s="42"/>
      <c r="G51" s="42"/>
      <c r="H51" s="43" t="s">
        <v>2</v>
      </c>
      <c r="I51" s="42"/>
      <c r="J51" s="60">
        <v>46202</v>
      </c>
    </row>
    <row r="52" ht="6" customHeight="1" spans="3:10">
      <c r="C52" s="44"/>
      <c r="H52" s="45"/>
      <c r="I52" s="62" t="s">
        <v>10</v>
      </c>
      <c r="J52" s="57"/>
    </row>
    <row r="53" ht="18" customHeight="1" spans="3:10">
      <c r="C53" s="44" t="s">
        <v>3</v>
      </c>
      <c r="H53" s="45"/>
      <c r="J53" s="57"/>
    </row>
    <row r="54" ht="12.75" spans="3:10">
      <c r="C54" s="47" t="s">
        <v>4</v>
      </c>
      <c r="H54" s="48"/>
      <c r="I54" s="48"/>
      <c r="J54" s="58"/>
    </row>
    <row r="55" ht="13.5" spans="3:10">
      <c r="C55" s="49" t="s">
        <v>20</v>
      </c>
      <c r="D55" s="50"/>
      <c r="E55" s="50"/>
      <c r="F55" s="50"/>
      <c r="G55" s="50"/>
      <c r="H55" s="51"/>
      <c r="I55" s="51"/>
      <c r="J55" s="59"/>
    </row>
    <row r="57" ht="13.5" spans="3:10">
      <c r="C57" s="41">
        <v>2024</v>
      </c>
      <c r="D57" s="42"/>
      <c r="E57" s="42"/>
      <c r="F57" s="42"/>
      <c r="G57" s="42"/>
      <c r="H57" s="43" t="s">
        <v>2</v>
      </c>
      <c r="I57" s="42"/>
      <c r="J57" s="60">
        <v>46167</v>
      </c>
    </row>
    <row r="58" ht="6" customHeight="1" spans="3:10">
      <c r="C58" s="44"/>
      <c r="H58" s="45"/>
      <c r="I58" s="62" t="s">
        <v>10</v>
      </c>
      <c r="J58" s="57"/>
    </row>
    <row r="59" ht="18" customHeight="1" spans="3:10">
      <c r="C59" s="44" t="s">
        <v>3</v>
      </c>
      <c r="H59" s="45"/>
      <c r="J59" s="57"/>
    </row>
    <row r="60" ht="12.75" spans="3:10">
      <c r="C60" s="47" t="s">
        <v>4</v>
      </c>
      <c r="G60" s="48"/>
      <c r="H60" s="48"/>
      <c r="I60" s="48"/>
      <c r="J60" s="58"/>
    </row>
    <row r="61" ht="13.5" spans="3:10">
      <c r="C61" s="49" t="s">
        <v>21</v>
      </c>
      <c r="D61" s="50"/>
      <c r="E61" s="50"/>
      <c r="F61" s="50"/>
      <c r="G61" s="51"/>
      <c r="H61" s="51"/>
      <c r="I61" s="51"/>
      <c r="J61" s="59"/>
    </row>
    <row r="63" ht="26.25" spans="3:10">
      <c r="C63" s="41">
        <v>2024</v>
      </c>
      <c r="D63" s="42"/>
      <c r="E63" s="42"/>
      <c r="F63" s="42"/>
      <c r="G63" s="42"/>
      <c r="H63" s="43" t="s">
        <v>2</v>
      </c>
      <c r="I63" s="42"/>
      <c r="J63" s="64" t="s">
        <v>22</v>
      </c>
    </row>
    <row r="64" ht="6" customHeight="1" spans="3:10">
      <c r="C64" s="44"/>
      <c r="H64" s="45"/>
      <c r="I64" s="62"/>
      <c r="J64" s="57"/>
    </row>
    <row r="65" ht="12.75" spans="3:10">
      <c r="C65" s="44" t="s">
        <v>11</v>
      </c>
      <c r="H65" s="45"/>
      <c r="J65" s="57"/>
    </row>
    <row r="66" ht="12.75" spans="3:10">
      <c r="C66" s="47" t="s">
        <v>4</v>
      </c>
      <c r="G66" s="48"/>
      <c r="H66" s="48"/>
      <c r="I66" s="48"/>
      <c r="J66" s="58"/>
    </row>
    <row r="67" ht="13.5" spans="3:10">
      <c r="C67" s="49" t="s">
        <v>23</v>
      </c>
      <c r="D67" s="50"/>
      <c r="E67" s="50"/>
      <c r="F67" s="50"/>
      <c r="G67" s="50"/>
      <c r="H67" s="51"/>
      <c r="I67" s="51"/>
      <c r="J67" s="59"/>
    </row>
    <row r="71" ht="15" spans="1:11">
      <c r="A71" s="16" t="s">
        <v>0</v>
      </c>
      <c r="B71" s="65">
        <f>'Página Inicial'!B19</f>
        <v>46161</v>
      </c>
      <c r="K71" s="31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6"/>
  <sheetViews>
    <sheetView showGridLines="0" workbookViewId="0">
      <selection activeCell="A1" sqref="A1"/>
    </sheetView>
  </sheetViews>
  <sheetFormatPr defaultColWidth="12.6285714285714" defaultRowHeight="15.75" customHeight="1"/>
  <cols>
    <col min="1" max="1" width="12.5047619047619" customWidth="1"/>
    <col min="2" max="2" width="10.6285714285714" customWidth="1"/>
    <col min="9" max="9" width="6.87619047619048" customWidth="1"/>
  </cols>
  <sheetData>
    <row r="1" ht="20.25" spans="1:3">
      <c r="A1" s="39"/>
      <c r="C1" s="40" t="s">
        <v>24</v>
      </c>
    </row>
    <row r="2" ht="13.5" spans="1:1">
      <c r="A2" s="39"/>
    </row>
    <row r="3" ht="13.5" spans="3:10">
      <c r="C3" s="41">
        <v>2024</v>
      </c>
      <c r="D3" s="42"/>
      <c r="E3" s="42"/>
      <c r="F3" s="42"/>
      <c r="G3" s="42"/>
      <c r="H3" s="43" t="s">
        <v>2</v>
      </c>
      <c r="I3" s="42"/>
      <c r="J3" s="55">
        <v>46201</v>
      </c>
    </row>
    <row r="4" ht="12.75" spans="3:10">
      <c r="C4" s="44"/>
      <c r="H4" s="45"/>
      <c r="I4" s="56" t="s">
        <v>10</v>
      </c>
      <c r="J4" s="57"/>
    </row>
    <row r="5" ht="12.75" spans="3:10">
      <c r="C5" s="46" t="s">
        <v>25</v>
      </c>
      <c r="J5" s="57"/>
    </row>
    <row r="6" ht="12.75" spans="3:10">
      <c r="C6" s="47" t="s">
        <v>26</v>
      </c>
      <c r="G6" s="48"/>
      <c r="H6" s="48"/>
      <c r="I6" s="48"/>
      <c r="J6" s="58"/>
    </row>
    <row r="7" ht="13.5" spans="3:10">
      <c r="C7" s="49" t="s">
        <v>27</v>
      </c>
      <c r="D7" s="50"/>
      <c r="E7" s="50"/>
      <c r="F7" s="50"/>
      <c r="G7" s="50"/>
      <c r="H7" s="51"/>
      <c r="I7" s="51"/>
      <c r="J7" s="59"/>
    </row>
    <row r="9" ht="13.5" spans="3:10">
      <c r="C9" s="41">
        <v>2024</v>
      </c>
      <c r="D9" s="42"/>
      <c r="E9" s="42"/>
      <c r="F9" s="42"/>
      <c r="G9" s="42"/>
      <c r="H9" s="43" t="s">
        <v>2</v>
      </c>
      <c r="I9" s="42"/>
      <c r="J9" s="55">
        <v>46200</v>
      </c>
    </row>
    <row r="10" ht="12.75" spans="3:10">
      <c r="C10" s="44"/>
      <c r="H10" s="45"/>
      <c r="I10" s="56"/>
      <c r="J10" s="57"/>
    </row>
    <row r="11" ht="12.75" spans="3:10">
      <c r="C11" s="46" t="s">
        <v>28</v>
      </c>
      <c r="J11" s="57"/>
    </row>
    <row r="12" ht="12.75" spans="3:10">
      <c r="C12" s="47" t="s">
        <v>26</v>
      </c>
      <c r="G12" s="48"/>
      <c r="H12" s="48"/>
      <c r="I12" s="48"/>
      <c r="J12" s="58"/>
    </row>
    <row r="13" ht="13.5" spans="3:10">
      <c r="C13" s="49" t="s">
        <v>29</v>
      </c>
      <c r="D13" s="50"/>
      <c r="E13" s="50"/>
      <c r="F13" s="50"/>
      <c r="G13" s="50"/>
      <c r="H13" s="51"/>
      <c r="I13" s="51"/>
      <c r="J13" s="59"/>
    </row>
    <row r="15" ht="13.5" spans="3:10">
      <c r="C15" s="41">
        <v>2024</v>
      </c>
      <c r="D15" s="42"/>
      <c r="E15" s="42"/>
      <c r="F15" s="42"/>
      <c r="G15" s="42"/>
      <c r="H15" s="43" t="s">
        <v>2</v>
      </c>
      <c r="I15" s="42"/>
      <c r="J15" s="55">
        <v>46186</v>
      </c>
    </row>
    <row r="16" ht="12.75" spans="3:10">
      <c r="C16" s="44"/>
      <c r="H16" s="45"/>
      <c r="I16" s="56" t="s">
        <v>10</v>
      </c>
      <c r="J16" s="57"/>
    </row>
    <row r="17" ht="27" customHeight="1" spans="3:10">
      <c r="C17" s="46" t="s">
        <v>30</v>
      </c>
      <c r="J17" s="57"/>
    </row>
    <row r="18" ht="18" customHeight="1" spans="3:10">
      <c r="C18" s="47" t="s">
        <v>26</v>
      </c>
      <c r="G18" s="48"/>
      <c r="H18" s="48"/>
      <c r="I18" s="48"/>
      <c r="J18" s="58"/>
    </row>
    <row r="19" ht="13.5" spans="3:10">
      <c r="C19" s="49" t="s">
        <v>31</v>
      </c>
      <c r="D19" s="50"/>
      <c r="E19" s="50"/>
      <c r="F19" s="50"/>
      <c r="G19" s="50"/>
      <c r="H19" s="51"/>
      <c r="I19" s="51"/>
      <c r="J19" s="59"/>
    </row>
    <row r="20" ht="16.5" spans="1:2">
      <c r="A20" s="52"/>
      <c r="B20" s="53">
        <f>'Página Inicial'!B36</f>
        <v>0</v>
      </c>
    </row>
    <row r="21" ht="13.5" spans="3:10">
      <c r="C21" s="41">
        <v>2024</v>
      </c>
      <c r="D21" s="42"/>
      <c r="E21" s="42"/>
      <c r="F21" s="42"/>
      <c r="G21" s="42"/>
      <c r="H21" s="43" t="s">
        <v>2</v>
      </c>
      <c r="I21" s="42"/>
      <c r="J21" s="55">
        <v>46200</v>
      </c>
    </row>
    <row r="22" ht="12.75" spans="3:10">
      <c r="C22" s="44"/>
      <c r="H22" s="45"/>
      <c r="I22" s="56" t="s">
        <v>10</v>
      </c>
      <c r="J22" s="57"/>
    </row>
    <row r="23" ht="12.75" spans="3:10">
      <c r="C23" s="46" t="s">
        <v>11</v>
      </c>
      <c r="J23" s="57"/>
    </row>
    <row r="24" ht="12.75" spans="3:10">
      <c r="C24" s="47" t="s">
        <v>26</v>
      </c>
      <c r="G24" s="48"/>
      <c r="H24" s="48"/>
      <c r="I24" s="48"/>
      <c r="J24" s="58"/>
    </row>
    <row r="25" ht="13.5" spans="3:10">
      <c r="C25" s="49" t="s">
        <v>32</v>
      </c>
      <c r="D25" s="50"/>
      <c r="E25" s="50"/>
      <c r="F25" s="50"/>
      <c r="G25" s="50"/>
      <c r="H25" s="50"/>
      <c r="I25" s="51"/>
      <c r="J25" s="59"/>
    </row>
    <row r="27" ht="13.5" spans="3:10">
      <c r="C27" s="41">
        <v>2024</v>
      </c>
      <c r="D27" s="42"/>
      <c r="E27" s="42"/>
      <c r="F27" s="42"/>
      <c r="G27" s="42"/>
      <c r="H27" s="43" t="s">
        <v>2</v>
      </c>
      <c r="I27" s="42"/>
      <c r="J27" s="55">
        <v>46200</v>
      </c>
    </row>
    <row r="28" ht="12.75" spans="3:10">
      <c r="C28" s="44"/>
      <c r="H28" s="45"/>
      <c r="I28" s="56" t="s">
        <v>10</v>
      </c>
      <c r="J28" s="57"/>
    </row>
    <row r="29" ht="12.75" spans="3:10">
      <c r="C29" s="46" t="s">
        <v>11</v>
      </c>
      <c r="J29" s="57"/>
    </row>
    <row r="30" ht="12.75" spans="3:10">
      <c r="C30" s="47" t="s">
        <v>26</v>
      </c>
      <c r="G30" s="48"/>
      <c r="H30" s="48"/>
      <c r="I30" s="48"/>
      <c r="J30" s="58"/>
    </row>
    <row r="31" ht="13.5" spans="3:10">
      <c r="C31" s="54" t="s">
        <v>33</v>
      </c>
      <c r="D31" s="50"/>
      <c r="E31" s="50"/>
      <c r="F31" s="50"/>
      <c r="G31" s="50"/>
      <c r="H31" s="50"/>
      <c r="I31" s="51"/>
      <c r="J31" s="59"/>
    </row>
    <row r="33" ht="13.5" spans="3:10">
      <c r="C33" s="41">
        <v>2025</v>
      </c>
      <c r="D33" s="42"/>
      <c r="E33" s="42"/>
      <c r="F33" s="42"/>
      <c r="G33" s="42"/>
      <c r="H33" s="43" t="s">
        <v>2</v>
      </c>
      <c r="I33" s="42"/>
      <c r="J33" s="55">
        <v>46378</v>
      </c>
    </row>
    <row r="34" ht="4.5" customHeight="1" spans="3:10">
      <c r="C34" s="44"/>
      <c r="H34" s="45"/>
      <c r="I34" s="56"/>
      <c r="J34" s="57"/>
    </row>
    <row r="35" ht="24" customHeight="1" spans="3:10">
      <c r="C35" s="46" t="s">
        <v>34</v>
      </c>
      <c r="J35" s="57"/>
    </row>
    <row r="36" ht="12.75" spans="3:10">
      <c r="C36" s="47" t="s">
        <v>26</v>
      </c>
      <c r="G36" s="48"/>
      <c r="H36" s="48"/>
      <c r="I36" s="48"/>
      <c r="J36" s="58"/>
    </row>
    <row r="37" ht="13.5" spans="3:10">
      <c r="C37" s="54" t="s">
        <v>35</v>
      </c>
      <c r="D37" s="50"/>
      <c r="E37" s="50"/>
      <c r="F37" s="50"/>
      <c r="G37" s="50"/>
      <c r="H37" s="50"/>
      <c r="I37" s="51"/>
      <c r="J37" s="59"/>
    </row>
    <row r="39" ht="13.5" spans="3:10">
      <c r="C39" s="41">
        <v>2026</v>
      </c>
      <c r="D39" s="42"/>
      <c r="E39" s="42"/>
      <c r="F39" s="42"/>
      <c r="G39" s="42"/>
      <c r="H39" s="43" t="s">
        <v>2</v>
      </c>
      <c r="I39" s="42"/>
      <c r="J39" s="55">
        <v>46429</v>
      </c>
    </row>
    <row r="40" ht="7.5" customHeight="1" spans="3:10">
      <c r="C40" s="44"/>
      <c r="H40" s="45"/>
      <c r="I40" s="56"/>
      <c r="J40" s="57"/>
    </row>
    <row r="41" ht="29" customHeight="1" spans="3:10">
      <c r="C41" s="46" t="s">
        <v>36</v>
      </c>
      <c r="J41" s="57"/>
    </row>
    <row r="42" ht="12.75" spans="3:10">
      <c r="C42" s="47" t="s">
        <v>26</v>
      </c>
      <c r="G42" s="48"/>
      <c r="H42" s="48"/>
      <c r="I42" s="48"/>
      <c r="J42" s="58"/>
    </row>
    <row r="43" ht="13.5" spans="3:10">
      <c r="C43" s="54" t="s">
        <v>35</v>
      </c>
      <c r="D43" s="50"/>
      <c r="E43" s="50"/>
      <c r="F43" s="50"/>
      <c r="G43" s="50"/>
      <c r="H43" s="50"/>
      <c r="I43" s="51"/>
      <c r="J43" s="59"/>
    </row>
    <row r="56" ht="15" spans="1:2">
      <c r="A56" s="16" t="s">
        <v>0</v>
      </c>
      <c r="B56" s="17">
        <f>'Página Inicial'!B19</f>
        <v>46161</v>
      </c>
    </row>
  </sheetData>
  <mergeCells count="50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H25"/>
    <mergeCell ref="C27:G27"/>
    <mergeCell ref="H27:I27"/>
    <mergeCell ref="C28:G28"/>
    <mergeCell ref="C29:H29"/>
    <mergeCell ref="C30:F30"/>
    <mergeCell ref="C31:H31"/>
    <mergeCell ref="C33:G33"/>
    <mergeCell ref="H33:I33"/>
    <mergeCell ref="C34:G34"/>
    <mergeCell ref="C35:H35"/>
    <mergeCell ref="C36:F36"/>
    <mergeCell ref="C37:H37"/>
    <mergeCell ref="C39:G39"/>
    <mergeCell ref="H39:I39"/>
    <mergeCell ref="C40:G40"/>
    <mergeCell ref="C41:H41"/>
    <mergeCell ref="C42:F42"/>
    <mergeCell ref="C43:H43"/>
    <mergeCell ref="I4:J5"/>
    <mergeCell ref="I10:J11"/>
    <mergeCell ref="I16:J17"/>
    <mergeCell ref="I22:J23"/>
    <mergeCell ref="I28:J29"/>
    <mergeCell ref="I40:J41"/>
    <mergeCell ref="I34:J35"/>
  </mergeCells>
  <hyperlinks>
    <hyperlink ref="C7" r:id="rId2" display="COORDENADOR PEGAGÓGICO, PROFESSOR EDUCAÇÃO FÍSICA I E II"/>
    <hyperlink ref="C13" r:id="rId3" location="gsc.tab=0%23gsc.tab=0" display="DIVERSOS CARGOS"/>
    <hyperlink ref="C19" r:id="rId4" display="ANALISTA DE CONCESSÕES PÚBLICAS - DIVERSAS ESPECIALIDADES"/>
    <hyperlink ref="C25" r:id="rId5" display="ASSISTENTE EM ACESSIBILIDADE, ASSISTENTE SOCIAL EDUCACIONAL E PSOCÓLOGO"/>
    <hyperlink ref="C31" r:id="rId6" display="AGENTE ADMINISTRATIVO ESCOLAR, AGENTE DE APOIO AO DESENVOLVIMENTO ESCOLAR ESPECIAL"/>
    <hyperlink ref="C37" r:id="rId7" display="ANALISTA, TÉCNICO E AUXILIAR EM SAÚDE ANIMAL"/>
    <hyperlink ref="C43" r:id="rId7" display="ANALISTA, TÉCNICO E AUXILIAR EM SAÚDE ANIM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55" activePane="bottomLeft" state="frozen"/>
      <selection/>
      <selection pane="bottomLeft" activeCell="M16" sqref="M16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3.2857142857143" customWidth="1"/>
    <col min="4" max="4" width="5.62857142857143" customWidth="1"/>
    <col min="5" max="5" width="7" customWidth="1"/>
    <col min="6" max="6" width="13.2857142857143" customWidth="1"/>
    <col min="7" max="7" width="13.4285714285714" customWidth="1"/>
    <col min="8" max="8" width="5.62857142857143" customWidth="1"/>
    <col min="9" max="9" width="7.28571428571429" customWidth="1"/>
    <col min="10" max="10" width="11.7142857142857" customWidth="1"/>
    <col min="11" max="11" width="15.5714285714286" customWidth="1"/>
  </cols>
  <sheetData>
    <row r="1" customHeight="1" spans="1:13">
      <c r="A1" s="1" t="s">
        <v>37</v>
      </c>
      <c r="M1" s="39"/>
    </row>
    <row r="2" customHeight="1" spans="1:13">
      <c r="A2" s="2"/>
      <c r="M2" s="39"/>
    </row>
    <row r="3" customHeight="1" spans="1:1">
      <c r="A3" s="2" t="s">
        <v>38</v>
      </c>
    </row>
    <row r="4" customHeight="1" spans="1:1">
      <c r="A4" s="2" t="s">
        <v>39</v>
      </c>
    </row>
    <row r="6" customHeight="1" spans="1:11">
      <c r="A6" s="5" t="s">
        <v>40</v>
      </c>
      <c r="B6" s="5" t="s">
        <v>41</v>
      </c>
      <c r="C6" s="6" t="s">
        <v>42</v>
      </c>
      <c r="D6" s="4"/>
      <c r="E6" s="7"/>
      <c r="F6" s="5" t="s">
        <v>43</v>
      </c>
      <c r="G6" s="6" t="s">
        <v>44</v>
      </c>
      <c r="H6" s="4"/>
      <c r="I6" s="7"/>
      <c r="J6" s="5" t="s">
        <v>45</v>
      </c>
      <c r="K6" s="5" t="s">
        <v>46</v>
      </c>
    </row>
    <row r="7" ht="27" customHeight="1" spans="1:11">
      <c r="A7" s="8"/>
      <c r="B7" s="8"/>
      <c r="C7" s="9" t="s">
        <v>47</v>
      </c>
      <c r="D7" s="9" t="s">
        <v>48</v>
      </c>
      <c r="E7" s="9" t="s">
        <v>49</v>
      </c>
      <c r="F7" s="8"/>
      <c r="G7" s="9" t="s">
        <v>47</v>
      </c>
      <c r="H7" s="9" t="s">
        <v>48</v>
      </c>
      <c r="I7" s="9" t="s">
        <v>49</v>
      </c>
      <c r="J7" s="8"/>
      <c r="K7" s="8"/>
    </row>
    <row r="8" customHeight="1" spans="1:11">
      <c r="A8" s="10" t="s">
        <v>50</v>
      </c>
      <c r="B8" s="11">
        <v>14020</v>
      </c>
      <c r="C8" s="11">
        <v>1</v>
      </c>
      <c r="D8" s="11" t="s">
        <v>51</v>
      </c>
      <c r="E8" s="9">
        <v>1</v>
      </c>
      <c r="F8" s="11">
        <v>263</v>
      </c>
      <c r="G8" s="11">
        <v>263</v>
      </c>
      <c r="H8" s="11">
        <v>5</v>
      </c>
      <c r="I8" s="9">
        <f t="shared" ref="I8:I56" si="0">SUM(G8:H8)</f>
        <v>268</v>
      </c>
      <c r="J8" s="11">
        <v>908</v>
      </c>
      <c r="K8" s="11"/>
    </row>
    <row r="9" customHeight="1" spans="1:11">
      <c r="A9" s="10" t="s">
        <v>52</v>
      </c>
      <c r="B9" s="11">
        <v>61043</v>
      </c>
      <c r="C9" s="11">
        <v>1</v>
      </c>
      <c r="D9" s="11" t="s">
        <v>51</v>
      </c>
      <c r="E9" s="9">
        <v>1</v>
      </c>
      <c r="F9" s="11">
        <v>121</v>
      </c>
      <c r="G9" s="11">
        <v>26</v>
      </c>
      <c r="H9" s="11">
        <v>0</v>
      </c>
      <c r="I9" s="9">
        <f t="shared" si="0"/>
        <v>26</v>
      </c>
      <c r="J9" s="11">
        <v>120</v>
      </c>
      <c r="K9" s="11"/>
    </row>
    <row r="10" customHeight="1" spans="1:11">
      <c r="A10" s="10" t="s">
        <v>53</v>
      </c>
      <c r="B10" s="11">
        <v>14010</v>
      </c>
      <c r="C10" s="11">
        <v>1</v>
      </c>
      <c r="D10" s="11" t="s">
        <v>51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54</v>
      </c>
    </row>
    <row r="11" customHeight="1" collapsed="1" spans="1:11">
      <c r="A11" s="10" t="s">
        <v>55</v>
      </c>
      <c r="B11" s="27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1275</v>
      </c>
      <c r="H11" s="11">
        <f t="shared" si="2"/>
        <v>32</v>
      </c>
      <c r="I11" s="9">
        <f t="shared" si="0"/>
        <v>1307</v>
      </c>
      <c r="J11" s="27">
        <v>883</v>
      </c>
      <c r="K11" s="11"/>
    </row>
    <row r="12" hidden="1" customHeight="1" outlineLevel="1" spans="1:11">
      <c r="A12" s="10" t="s">
        <v>56</v>
      </c>
      <c r="B12" s="28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112</v>
      </c>
      <c r="H12" s="11">
        <v>0</v>
      </c>
      <c r="I12" s="9">
        <f t="shared" si="0"/>
        <v>112</v>
      </c>
      <c r="J12" s="28"/>
      <c r="K12" s="11"/>
    </row>
    <row r="13" hidden="1" customHeight="1" outlineLevel="1" spans="1:11">
      <c r="A13" s="10" t="s">
        <v>57</v>
      </c>
      <c r="B13" s="28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877</v>
      </c>
      <c r="H13" s="11">
        <v>24</v>
      </c>
      <c r="I13" s="9">
        <f t="shared" si="0"/>
        <v>901</v>
      </c>
      <c r="J13" s="28"/>
      <c r="K13" s="11"/>
    </row>
    <row r="14" hidden="1" customHeight="1" outlineLevel="1" spans="1:11">
      <c r="A14" s="10" t="s">
        <v>58</v>
      </c>
      <c r="B14" s="28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239</v>
      </c>
      <c r="H14" s="11">
        <v>6</v>
      </c>
      <c r="I14" s="9">
        <f t="shared" si="0"/>
        <v>245</v>
      </c>
      <c r="J14" s="28"/>
      <c r="K14" s="11"/>
    </row>
    <row r="15" hidden="1" customHeight="1" outlineLevel="1" spans="1:11">
      <c r="A15" s="10" t="s">
        <v>59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47</v>
      </c>
      <c r="H15" s="11">
        <v>2</v>
      </c>
      <c r="I15" s="9">
        <f t="shared" si="0"/>
        <v>49</v>
      </c>
      <c r="J15" s="8"/>
      <c r="K15" s="11"/>
    </row>
    <row r="16" customHeight="1" spans="1:11">
      <c r="A16" s="10" t="s">
        <v>60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380</v>
      </c>
      <c r="H16" s="11">
        <v>7</v>
      </c>
      <c r="I16" s="9">
        <f t="shared" si="0"/>
        <v>387</v>
      </c>
      <c r="J16" s="11">
        <v>244</v>
      </c>
      <c r="K16" s="11"/>
    </row>
    <row r="17" customHeight="1" spans="1:11">
      <c r="A17" s="10" t="s">
        <v>61</v>
      </c>
      <c r="B17" s="11">
        <v>14007</v>
      </c>
      <c r="C17" s="11">
        <v>1</v>
      </c>
      <c r="D17" s="11" t="s">
        <v>51</v>
      </c>
      <c r="E17" s="9">
        <v>1</v>
      </c>
      <c r="F17" s="11">
        <v>67</v>
      </c>
      <c r="G17" s="11">
        <v>58</v>
      </c>
      <c r="H17" s="11">
        <v>0</v>
      </c>
      <c r="I17" s="9">
        <f t="shared" si="0"/>
        <v>58</v>
      </c>
      <c r="J17" s="11">
        <v>79</v>
      </c>
      <c r="K17" s="11"/>
    </row>
    <row r="18" customHeight="1" spans="1:11">
      <c r="A18" s="10" t="s">
        <v>62</v>
      </c>
      <c r="B18" s="11">
        <v>14008</v>
      </c>
      <c r="C18" s="11">
        <v>1</v>
      </c>
      <c r="D18" s="11" t="s">
        <v>51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63</v>
      </c>
      <c r="B19" s="11">
        <v>14015</v>
      </c>
      <c r="C19" s="11">
        <v>1</v>
      </c>
      <c r="D19" s="11" t="s">
        <v>51</v>
      </c>
      <c r="E19" s="9">
        <v>1</v>
      </c>
      <c r="F19" s="11">
        <v>3</v>
      </c>
      <c r="G19" s="11">
        <v>1</v>
      </c>
      <c r="H19" s="11">
        <v>0</v>
      </c>
      <c r="I19" s="9">
        <f t="shared" si="0"/>
        <v>1</v>
      </c>
      <c r="J19" s="11">
        <v>3</v>
      </c>
      <c r="K19" s="11"/>
    </row>
    <row r="20" customHeight="1" spans="1:11">
      <c r="A20" s="10" t="s">
        <v>64</v>
      </c>
      <c r="B20" s="11">
        <v>14019</v>
      </c>
      <c r="C20" s="11">
        <v>1</v>
      </c>
      <c r="D20" s="11" t="s">
        <v>51</v>
      </c>
      <c r="E20" s="9">
        <v>1</v>
      </c>
      <c r="F20" s="11">
        <v>26</v>
      </c>
      <c r="G20" s="11">
        <v>7</v>
      </c>
      <c r="H20" s="11">
        <v>0</v>
      </c>
      <c r="I20" s="9">
        <f t="shared" si="0"/>
        <v>7</v>
      </c>
      <c r="J20" s="11">
        <v>15</v>
      </c>
      <c r="K20" s="11"/>
    </row>
    <row r="21" customHeight="1" spans="1:11">
      <c r="A21" s="10" t="s">
        <v>65</v>
      </c>
      <c r="B21" s="11">
        <v>14006</v>
      </c>
      <c r="C21" s="11">
        <v>1</v>
      </c>
      <c r="D21" s="11" t="s">
        <v>51</v>
      </c>
      <c r="E21" s="9">
        <v>1</v>
      </c>
      <c r="F21" s="11">
        <v>246</v>
      </c>
      <c r="G21" s="11">
        <v>72</v>
      </c>
      <c r="H21" s="11">
        <v>2</v>
      </c>
      <c r="I21" s="9">
        <f t="shared" si="0"/>
        <v>74</v>
      </c>
      <c r="J21" s="11">
        <v>39</v>
      </c>
      <c r="K21" s="11"/>
    </row>
    <row r="22" customHeight="1" spans="1:11">
      <c r="A22" s="10" t="s">
        <v>66</v>
      </c>
      <c r="B22" s="11">
        <v>140011</v>
      </c>
      <c r="C22" s="11">
        <v>1</v>
      </c>
      <c r="D22" s="11" t="s">
        <v>51</v>
      </c>
      <c r="E22" s="9">
        <v>1</v>
      </c>
      <c r="F22" s="11">
        <v>13</v>
      </c>
      <c r="G22" s="11">
        <v>2</v>
      </c>
      <c r="H22" s="11">
        <v>0</v>
      </c>
      <c r="I22" s="9">
        <f t="shared" si="0"/>
        <v>2</v>
      </c>
      <c r="J22" s="11">
        <v>9</v>
      </c>
      <c r="K22" s="11"/>
    </row>
    <row r="23" customHeight="1" spans="1:11">
      <c r="A23" s="10" t="s">
        <v>67</v>
      </c>
      <c r="B23" s="11">
        <v>61054</v>
      </c>
      <c r="C23" s="11">
        <v>1</v>
      </c>
      <c r="D23" s="11" t="s">
        <v>51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68</v>
      </c>
      <c r="B24" s="11">
        <v>14017</v>
      </c>
      <c r="C24" s="11">
        <v>1</v>
      </c>
      <c r="D24" s="11" t="s">
        <v>51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69</v>
      </c>
      <c r="B25" s="11">
        <v>14014</v>
      </c>
      <c r="C25" s="11">
        <v>1</v>
      </c>
      <c r="D25" s="11" t="s">
        <v>51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54</v>
      </c>
    </row>
    <row r="26" customHeight="1" spans="1:11">
      <c r="A26" s="10" t="s">
        <v>70</v>
      </c>
      <c r="B26" s="11">
        <v>15018</v>
      </c>
      <c r="C26" s="11">
        <v>1</v>
      </c>
      <c r="D26" s="11" t="s">
        <v>51</v>
      </c>
      <c r="E26" s="9">
        <v>1</v>
      </c>
      <c r="F26" s="11">
        <v>54</v>
      </c>
      <c r="G26" s="11">
        <v>41</v>
      </c>
      <c r="H26" s="11">
        <v>0</v>
      </c>
      <c r="I26" s="9">
        <f t="shared" si="0"/>
        <v>41</v>
      </c>
      <c r="J26" s="11">
        <v>38</v>
      </c>
      <c r="K26" s="11"/>
    </row>
    <row r="27" customHeight="1" spans="1:11">
      <c r="A27" s="10" t="s">
        <v>71</v>
      </c>
      <c r="B27" s="11">
        <v>61041</v>
      </c>
      <c r="C27" s="11">
        <v>1</v>
      </c>
      <c r="D27" s="11" t="s">
        <v>51</v>
      </c>
      <c r="E27" s="9">
        <v>1</v>
      </c>
      <c r="F27" s="11">
        <v>70</v>
      </c>
      <c r="G27" s="11">
        <v>50</v>
      </c>
      <c r="H27" s="11">
        <v>5</v>
      </c>
      <c r="I27" s="9">
        <f t="shared" si="0"/>
        <v>55</v>
      </c>
      <c r="J27" s="11">
        <v>36</v>
      </c>
      <c r="K27" s="11"/>
    </row>
    <row r="28" customHeight="1" spans="1:11">
      <c r="A28" s="10" t="s">
        <v>72</v>
      </c>
      <c r="B28" s="11">
        <v>16004</v>
      </c>
      <c r="C28" s="11">
        <v>1</v>
      </c>
      <c r="D28" s="11" t="s">
        <v>51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54</v>
      </c>
    </row>
    <row r="29" customHeight="1" spans="1:11">
      <c r="A29" s="10" t="s">
        <v>73</v>
      </c>
      <c r="B29" s="11">
        <v>16008</v>
      </c>
      <c r="C29" s="11">
        <v>1</v>
      </c>
      <c r="D29" s="11" t="s">
        <v>51</v>
      </c>
      <c r="E29" s="9">
        <v>1</v>
      </c>
      <c r="F29" s="11">
        <v>69</v>
      </c>
      <c r="G29" s="11">
        <v>14</v>
      </c>
      <c r="H29" s="11">
        <v>1</v>
      </c>
      <c r="I29" s="9">
        <f t="shared" si="0"/>
        <v>15</v>
      </c>
      <c r="J29" s="11">
        <v>17</v>
      </c>
      <c r="K29" s="11"/>
    </row>
    <row r="30" customHeight="1" spans="1:11">
      <c r="A30" s="10" t="s">
        <v>74</v>
      </c>
      <c r="B30" s="11">
        <v>15001</v>
      </c>
      <c r="C30" s="11">
        <v>1</v>
      </c>
      <c r="D30" s="11" t="s">
        <v>51</v>
      </c>
      <c r="E30" s="9">
        <v>1</v>
      </c>
      <c r="F30" s="11">
        <v>56</v>
      </c>
      <c r="G30" s="11">
        <v>21</v>
      </c>
      <c r="H30" s="11">
        <v>3</v>
      </c>
      <c r="I30" s="9">
        <f t="shared" si="0"/>
        <v>24</v>
      </c>
      <c r="J30" s="11">
        <v>13</v>
      </c>
      <c r="K30" s="11"/>
    </row>
    <row r="31" customHeight="1" collapsed="1" spans="1:11">
      <c r="A31" s="10" t="s">
        <v>75</v>
      </c>
      <c r="B31" s="27">
        <v>610044</v>
      </c>
      <c r="C31" s="11">
        <f>SUM(C32:C40)</f>
        <v>10</v>
      </c>
      <c r="D31" s="11" t="s">
        <v>51</v>
      </c>
      <c r="E31" s="9">
        <v>10</v>
      </c>
      <c r="F31" s="11">
        <v>417</v>
      </c>
      <c r="G31" s="11">
        <f t="shared" ref="G31:H31" si="4">SUM(G32:G40)</f>
        <v>81</v>
      </c>
      <c r="H31" s="11">
        <f t="shared" si="4"/>
        <v>3</v>
      </c>
      <c r="I31" s="9">
        <f t="shared" si="0"/>
        <v>84</v>
      </c>
      <c r="J31" s="27">
        <v>127</v>
      </c>
      <c r="K31" s="11"/>
    </row>
    <row r="32" hidden="1" customHeight="1" outlineLevel="1" spans="1:11">
      <c r="A32" s="10" t="s">
        <v>76</v>
      </c>
      <c r="B32" s="28"/>
      <c r="C32" s="11">
        <v>1</v>
      </c>
      <c r="D32" s="11" t="s">
        <v>51</v>
      </c>
      <c r="E32" s="9">
        <v>1</v>
      </c>
      <c r="F32" s="11">
        <v>27</v>
      </c>
      <c r="G32" s="11">
        <v>5</v>
      </c>
      <c r="H32" s="11">
        <v>0</v>
      </c>
      <c r="I32" s="9">
        <f t="shared" si="0"/>
        <v>5</v>
      </c>
      <c r="J32" s="28"/>
      <c r="K32" s="11"/>
    </row>
    <row r="33" hidden="1" customHeight="1" outlineLevel="1" spans="1:11">
      <c r="A33" s="10" t="s">
        <v>77</v>
      </c>
      <c r="B33" s="28"/>
      <c r="C33" s="11">
        <v>2</v>
      </c>
      <c r="D33" s="11" t="s">
        <v>51</v>
      </c>
      <c r="E33" s="9">
        <v>2</v>
      </c>
      <c r="F33" s="11">
        <v>131</v>
      </c>
      <c r="G33" s="11">
        <v>41</v>
      </c>
      <c r="H33" s="11">
        <v>2</v>
      </c>
      <c r="I33" s="9">
        <f t="shared" si="0"/>
        <v>43</v>
      </c>
      <c r="J33" s="28"/>
      <c r="K33" s="11"/>
    </row>
    <row r="34" hidden="1" customHeight="1" outlineLevel="1" spans="1:11">
      <c r="A34" s="10" t="s">
        <v>78</v>
      </c>
      <c r="B34" s="28"/>
      <c r="C34" s="11">
        <v>1</v>
      </c>
      <c r="D34" s="11" t="s">
        <v>51</v>
      </c>
      <c r="E34" s="9">
        <v>1</v>
      </c>
      <c r="F34" s="11">
        <v>58</v>
      </c>
      <c r="G34" s="11">
        <v>8</v>
      </c>
      <c r="H34" s="11">
        <v>1</v>
      </c>
      <c r="I34" s="9">
        <f t="shared" si="0"/>
        <v>9</v>
      </c>
      <c r="J34" s="28"/>
      <c r="K34" s="11"/>
    </row>
    <row r="35" hidden="1" customHeight="1" outlineLevel="1" spans="1:11">
      <c r="A35" s="10" t="s">
        <v>79</v>
      </c>
      <c r="B35" s="28"/>
      <c r="C35" s="11">
        <v>1</v>
      </c>
      <c r="D35" s="11" t="s">
        <v>51</v>
      </c>
      <c r="E35" s="9">
        <v>1</v>
      </c>
      <c r="F35" s="11">
        <v>9</v>
      </c>
      <c r="G35" s="11">
        <v>3</v>
      </c>
      <c r="H35" s="11">
        <v>0</v>
      </c>
      <c r="I35" s="9">
        <f t="shared" si="0"/>
        <v>3</v>
      </c>
      <c r="J35" s="28"/>
      <c r="K35" s="11"/>
    </row>
    <row r="36" hidden="1" customHeight="1" outlineLevel="1" spans="1:11">
      <c r="A36" s="10" t="s">
        <v>80</v>
      </c>
      <c r="B36" s="28"/>
      <c r="C36" s="11">
        <v>1</v>
      </c>
      <c r="D36" s="11" t="s">
        <v>51</v>
      </c>
      <c r="E36" s="9">
        <v>1</v>
      </c>
      <c r="F36" s="11">
        <v>43</v>
      </c>
      <c r="G36" s="11">
        <v>6</v>
      </c>
      <c r="H36" s="11">
        <v>0</v>
      </c>
      <c r="I36" s="9">
        <f t="shared" si="0"/>
        <v>6</v>
      </c>
      <c r="J36" s="28"/>
      <c r="K36" s="11"/>
    </row>
    <row r="37" hidden="1" customHeight="1" outlineLevel="1" spans="1:11">
      <c r="A37" s="10" t="s">
        <v>81</v>
      </c>
      <c r="B37" s="28"/>
      <c r="C37" s="11">
        <v>1</v>
      </c>
      <c r="D37" s="11" t="s">
        <v>51</v>
      </c>
      <c r="E37" s="9">
        <v>1</v>
      </c>
      <c r="F37" s="11">
        <v>52</v>
      </c>
      <c r="G37" s="11">
        <v>2</v>
      </c>
      <c r="H37" s="11">
        <v>0</v>
      </c>
      <c r="I37" s="9">
        <f t="shared" si="0"/>
        <v>2</v>
      </c>
      <c r="J37" s="28"/>
      <c r="K37" s="11"/>
    </row>
    <row r="38" hidden="1" customHeight="1" outlineLevel="1" spans="1:11">
      <c r="A38" s="10" t="s">
        <v>82</v>
      </c>
      <c r="B38" s="28"/>
      <c r="C38" s="11">
        <v>1</v>
      </c>
      <c r="D38" s="11" t="s">
        <v>51</v>
      </c>
      <c r="E38" s="9">
        <v>1</v>
      </c>
      <c r="F38" s="11">
        <v>8</v>
      </c>
      <c r="G38" s="11">
        <v>7</v>
      </c>
      <c r="H38" s="11">
        <v>0</v>
      </c>
      <c r="I38" s="9">
        <f t="shared" si="0"/>
        <v>7</v>
      </c>
      <c r="J38" s="28"/>
      <c r="K38" s="11"/>
    </row>
    <row r="39" hidden="1" customHeight="1" outlineLevel="1" spans="1:11">
      <c r="A39" s="10" t="s">
        <v>83</v>
      </c>
      <c r="B39" s="28"/>
      <c r="C39" s="11">
        <v>1</v>
      </c>
      <c r="D39" s="11" t="s">
        <v>51</v>
      </c>
      <c r="E39" s="9">
        <v>1</v>
      </c>
      <c r="F39" s="11">
        <v>46</v>
      </c>
      <c r="G39" s="11">
        <v>4</v>
      </c>
      <c r="H39" s="11">
        <v>0</v>
      </c>
      <c r="I39" s="9">
        <f t="shared" si="0"/>
        <v>4</v>
      </c>
      <c r="J39" s="28"/>
      <c r="K39" s="11"/>
    </row>
    <row r="40" hidden="1" customHeight="1" outlineLevel="1" spans="1:11">
      <c r="A40" s="10" t="s">
        <v>84</v>
      </c>
      <c r="B40" s="8"/>
      <c r="C40" s="11">
        <v>1</v>
      </c>
      <c r="D40" s="11" t="s">
        <v>51</v>
      </c>
      <c r="E40" s="9">
        <v>1</v>
      </c>
      <c r="F40" s="11">
        <v>43</v>
      </c>
      <c r="G40" s="11">
        <v>5</v>
      </c>
      <c r="H40" s="11">
        <v>0</v>
      </c>
      <c r="I40" s="9">
        <f t="shared" si="0"/>
        <v>5</v>
      </c>
      <c r="J40" s="8"/>
      <c r="K40" s="11"/>
    </row>
    <row r="41" customHeight="1" spans="1:11">
      <c r="A41" s="10" t="s">
        <v>85</v>
      </c>
      <c r="B41" s="11">
        <v>15007</v>
      </c>
      <c r="C41" s="11">
        <v>2</v>
      </c>
      <c r="D41" s="11" t="s">
        <v>51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54</v>
      </c>
    </row>
    <row r="42" customHeight="1" collapsed="1" spans="1:11">
      <c r="A42" s="10" t="s">
        <v>86</v>
      </c>
      <c r="B42" s="27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702</v>
      </c>
      <c r="H42" s="11">
        <f t="shared" si="5"/>
        <v>65</v>
      </c>
      <c r="I42" s="9">
        <f t="shared" si="0"/>
        <v>767</v>
      </c>
      <c r="J42" s="27">
        <v>742</v>
      </c>
      <c r="K42" s="11"/>
    </row>
    <row r="43" hidden="1" customHeight="1" outlineLevel="1" spans="1:11">
      <c r="A43" s="10" t="s">
        <v>87</v>
      </c>
      <c r="B43" s="28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339</v>
      </c>
      <c r="H43" s="11">
        <v>41</v>
      </c>
      <c r="I43" s="9">
        <f t="shared" si="0"/>
        <v>380</v>
      </c>
      <c r="J43" s="28"/>
      <c r="K43" s="11"/>
    </row>
    <row r="44" hidden="1" customHeight="1" outlineLevel="1" spans="1:11">
      <c r="A44" s="10" t="s">
        <v>88</v>
      </c>
      <c r="B44" s="28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170</v>
      </c>
      <c r="H44" s="11">
        <v>16</v>
      </c>
      <c r="I44" s="9">
        <f t="shared" si="0"/>
        <v>186</v>
      </c>
      <c r="J44" s="28"/>
      <c r="K44" s="11"/>
    </row>
    <row r="45" hidden="1" customHeight="1" outlineLevel="1" spans="1:11">
      <c r="A45" s="10" t="s">
        <v>89</v>
      </c>
      <c r="B45" s="28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38</v>
      </c>
      <c r="H45" s="11">
        <v>5</v>
      </c>
      <c r="I45" s="9">
        <f t="shared" si="0"/>
        <v>43</v>
      </c>
      <c r="J45" s="28"/>
      <c r="K45" s="11"/>
    </row>
    <row r="46" hidden="1" customHeight="1" outlineLevel="1" spans="1:11">
      <c r="A46" s="10" t="s">
        <v>90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155</v>
      </c>
      <c r="H46" s="11">
        <v>3</v>
      </c>
      <c r="I46" s="9">
        <f t="shared" si="0"/>
        <v>158</v>
      </c>
      <c r="J46" s="8"/>
      <c r="K46" s="11"/>
    </row>
    <row r="47" customHeight="1" collapsed="1" spans="1:11">
      <c r="A47" s="10" t="s">
        <v>91</v>
      </c>
      <c r="B47" s="27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431</v>
      </c>
      <c r="H47" s="11">
        <f t="shared" si="8"/>
        <v>31</v>
      </c>
      <c r="I47" s="9">
        <f t="shared" si="0"/>
        <v>462</v>
      </c>
      <c r="J47" s="27">
        <v>523</v>
      </c>
      <c r="K47" s="11"/>
    </row>
    <row r="48" hidden="1" customHeight="1" outlineLevel="1" spans="1:11">
      <c r="A48" s="10" t="s">
        <v>92</v>
      </c>
      <c r="B48" s="28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144</v>
      </c>
      <c r="H48" s="11">
        <v>13</v>
      </c>
      <c r="I48" s="9">
        <f t="shared" si="0"/>
        <v>157</v>
      </c>
      <c r="J48" s="28"/>
      <c r="K48" s="11"/>
    </row>
    <row r="49" hidden="1" customHeight="1" outlineLevel="1" spans="1:11">
      <c r="A49" s="10" t="s">
        <v>93</v>
      </c>
      <c r="B49" s="28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268</v>
      </c>
      <c r="H49" s="11">
        <v>17</v>
      </c>
      <c r="I49" s="9">
        <f t="shared" si="0"/>
        <v>285</v>
      </c>
      <c r="J49" s="28"/>
      <c r="K49" s="11"/>
    </row>
    <row r="50" hidden="1" customHeight="1" outlineLevel="1" spans="1:11">
      <c r="A50" s="10" t="s">
        <v>94</v>
      </c>
      <c r="B50" s="8"/>
      <c r="C50" s="11">
        <v>1</v>
      </c>
      <c r="D50" s="11" t="s">
        <v>51</v>
      </c>
      <c r="E50" s="9">
        <f t="shared" si="6"/>
        <v>1</v>
      </c>
      <c r="F50" s="11">
        <v>29</v>
      </c>
      <c r="G50" s="11">
        <v>19</v>
      </c>
      <c r="H50" s="11">
        <v>1</v>
      </c>
      <c r="I50" s="9">
        <f t="shared" si="0"/>
        <v>20</v>
      </c>
      <c r="J50" s="8"/>
      <c r="K50" s="11"/>
    </row>
    <row r="51" customHeight="1" spans="1:11">
      <c r="A51" s="10" t="s">
        <v>95</v>
      </c>
      <c r="B51" s="11">
        <v>15016</v>
      </c>
      <c r="C51" s="11">
        <v>1</v>
      </c>
      <c r="D51" s="11" t="s">
        <v>51</v>
      </c>
      <c r="E51" s="9">
        <v>1</v>
      </c>
      <c r="F51" s="11">
        <v>55</v>
      </c>
      <c r="G51" s="11">
        <v>9</v>
      </c>
      <c r="H51" s="11">
        <v>0</v>
      </c>
      <c r="I51" s="9">
        <f t="shared" si="0"/>
        <v>9</v>
      </c>
      <c r="J51" s="11">
        <v>5</v>
      </c>
      <c r="K51" s="11"/>
    </row>
    <row r="52" customHeight="1" spans="1:11">
      <c r="A52" s="10" t="s">
        <v>96</v>
      </c>
      <c r="B52" s="11">
        <v>15003</v>
      </c>
      <c r="C52" s="11">
        <v>1</v>
      </c>
      <c r="D52" s="11" t="s">
        <v>51</v>
      </c>
      <c r="E52" s="9">
        <v>1</v>
      </c>
      <c r="F52" s="11">
        <v>72</v>
      </c>
      <c r="G52" s="11">
        <v>64</v>
      </c>
      <c r="H52" s="11">
        <v>3</v>
      </c>
      <c r="I52" s="9">
        <f t="shared" si="0"/>
        <v>67</v>
      </c>
      <c r="J52" s="11">
        <v>104</v>
      </c>
      <c r="K52" s="11"/>
    </row>
    <row r="53" customHeight="1" spans="1:11">
      <c r="A53" s="10" t="s">
        <v>97</v>
      </c>
      <c r="B53" s="11">
        <v>61046</v>
      </c>
      <c r="C53" s="11">
        <v>1</v>
      </c>
      <c r="D53" s="11" t="s">
        <v>51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98</v>
      </c>
    </row>
    <row r="54" customHeight="1" spans="1:11">
      <c r="A54" s="10" t="s">
        <v>99</v>
      </c>
      <c r="B54" s="11">
        <v>61047</v>
      </c>
      <c r="C54" s="11">
        <v>1</v>
      </c>
      <c r="D54" s="11" t="s">
        <v>51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100</v>
      </c>
      <c r="B55" s="11">
        <v>15014</v>
      </c>
      <c r="C55" s="11">
        <v>1</v>
      </c>
      <c r="D55" s="11" t="s">
        <v>51</v>
      </c>
      <c r="E55" s="9">
        <v>1</v>
      </c>
      <c r="F55" s="11">
        <v>55</v>
      </c>
      <c r="G55" s="11">
        <v>24</v>
      </c>
      <c r="H55" s="11">
        <v>4</v>
      </c>
      <c r="I55" s="9">
        <f t="shared" si="0"/>
        <v>28</v>
      </c>
      <c r="J55" s="11">
        <v>24</v>
      </c>
      <c r="K55" s="11"/>
    </row>
    <row r="56" customHeight="1" spans="1:11">
      <c r="A56" s="10" t="s">
        <v>101</v>
      </c>
      <c r="B56" s="27">
        <v>15004</v>
      </c>
      <c r="C56" s="11">
        <v>1</v>
      </c>
      <c r="D56" s="11" t="s">
        <v>51</v>
      </c>
      <c r="E56" s="9">
        <v>1</v>
      </c>
      <c r="F56" s="11">
        <v>84</v>
      </c>
      <c r="G56" s="11">
        <v>38</v>
      </c>
      <c r="H56" s="11">
        <v>1</v>
      </c>
      <c r="I56" s="9">
        <f t="shared" si="0"/>
        <v>39</v>
      </c>
      <c r="J56" s="27">
        <v>34</v>
      </c>
      <c r="K56" s="11"/>
    </row>
    <row r="57" customHeight="1" spans="1:11">
      <c r="A57" s="10" t="s">
        <v>102</v>
      </c>
      <c r="B57" s="8"/>
      <c r="C57" s="11">
        <v>1</v>
      </c>
      <c r="D57" s="11" t="s">
        <v>51</v>
      </c>
      <c r="E57" s="9">
        <v>1</v>
      </c>
      <c r="F57" s="11">
        <v>24</v>
      </c>
      <c r="G57" s="11">
        <v>15</v>
      </c>
      <c r="H57" s="11">
        <v>0</v>
      </c>
      <c r="I57" s="9"/>
      <c r="J57" s="8"/>
      <c r="K57" s="11"/>
    </row>
    <row r="58" customHeight="1" spans="1:11">
      <c r="A58" s="10" t="s">
        <v>103</v>
      </c>
      <c r="B58" s="11">
        <v>61048</v>
      </c>
      <c r="C58" s="11">
        <v>1</v>
      </c>
      <c r="D58" s="11" t="s">
        <v>51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104</v>
      </c>
      <c r="B59" s="27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592</v>
      </c>
      <c r="H59" s="11">
        <f t="shared" si="12"/>
        <v>0</v>
      </c>
      <c r="I59" s="9">
        <f t="shared" si="9"/>
        <v>592</v>
      </c>
      <c r="J59" s="27">
        <v>1155</v>
      </c>
      <c r="K59" s="11"/>
    </row>
    <row r="60" hidden="1" customHeight="1" outlineLevel="1" spans="1:11">
      <c r="A60" s="10" t="s">
        <v>105</v>
      </c>
      <c r="B60" s="28"/>
      <c r="C60" s="11">
        <v>1</v>
      </c>
      <c r="D60" s="11" t="s">
        <v>51</v>
      </c>
      <c r="E60" s="9">
        <f t="shared" si="11"/>
        <v>1</v>
      </c>
      <c r="F60" s="11">
        <v>15</v>
      </c>
      <c r="G60" s="11">
        <v>1</v>
      </c>
      <c r="H60" s="11">
        <v>0</v>
      </c>
      <c r="I60" s="9">
        <f t="shared" si="9"/>
        <v>1</v>
      </c>
      <c r="J60" s="28"/>
      <c r="K60" s="11"/>
    </row>
    <row r="61" hidden="1" customHeight="1" outlineLevel="1" spans="1:11">
      <c r="A61" s="10" t="s">
        <v>106</v>
      </c>
      <c r="B61" s="28"/>
      <c r="C61" s="11">
        <v>1</v>
      </c>
      <c r="D61" s="11" t="s">
        <v>51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28"/>
      <c r="K61" s="11"/>
    </row>
    <row r="62" hidden="1" customHeight="1" outlineLevel="1" spans="1:11">
      <c r="A62" s="10" t="s">
        <v>107</v>
      </c>
      <c r="B62" s="28"/>
      <c r="C62" s="11">
        <v>1</v>
      </c>
      <c r="D62" s="11" t="s">
        <v>51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28"/>
      <c r="K62" s="11"/>
    </row>
    <row r="63" hidden="1" customHeight="1" outlineLevel="1" spans="1:11">
      <c r="A63" s="10" t="s">
        <v>108</v>
      </c>
      <c r="B63" s="28"/>
      <c r="C63" s="11">
        <v>1</v>
      </c>
      <c r="D63" s="11" t="s">
        <v>51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28"/>
      <c r="K63" s="11"/>
    </row>
    <row r="64" hidden="1" customHeight="1" outlineLevel="1" spans="1:11">
      <c r="A64" s="10" t="s">
        <v>109</v>
      </c>
      <c r="B64" s="28"/>
      <c r="C64" s="11">
        <v>1</v>
      </c>
      <c r="D64" s="11" t="s">
        <v>51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28"/>
      <c r="K64" s="11"/>
    </row>
    <row r="65" hidden="1" customHeight="1" outlineLevel="1" spans="1:11">
      <c r="A65" s="10" t="s">
        <v>110</v>
      </c>
      <c r="B65" s="28"/>
      <c r="C65" s="11">
        <v>1</v>
      </c>
      <c r="D65" s="11" t="s">
        <v>51</v>
      </c>
      <c r="E65" s="9">
        <f t="shared" si="11"/>
        <v>1</v>
      </c>
      <c r="F65" s="11">
        <v>1</v>
      </c>
      <c r="G65" s="11">
        <v>1</v>
      </c>
      <c r="H65" s="11">
        <v>0</v>
      </c>
      <c r="I65" s="9">
        <f t="shared" si="9"/>
        <v>1</v>
      </c>
      <c r="J65" s="28"/>
      <c r="K65" s="11"/>
    </row>
    <row r="66" hidden="1" customHeight="1" outlineLevel="1" spans="1:11">
      <c r="A66" s="10" t="s">
        <v>111</v>
      </c>
      <c r="B66" s="28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28"/>
      <c r="K66" s="11" t="s">
        <v>54</v>
      </c>
    </row>
    <row r="67" hidden="1" customHeight="1" outlineLevel="1" spans="1:11">
      <c r="A67" s="10" t="s">
        <v>112</v>
      </c>
      <c r="B67" s="28"/>
      <c r="C67" s="11">
        <v>1</v>
      </c>
      <c r="D67" s="11" t="s">
        <v>51</v>
      </c>
      <c r="E67" s="9">
        <f t="shared" si="11"/>
        <v>1</v>
      </c>
      <c r="F67" s="11">
        <v>41</v>
      </c>
      <c r="G67" s="11">
        <v>7</v>
      </c>
      <c r="H67" s="11">
        <v>0</v>
      </c>
      <c r="I67" s="9">
        <f t="shared" si="9"/>
        <v>7</v>
      </c>
      <c r="J67" s="28"/>
      <c r="K67" s="11"/>
    </row>
    <row r="68" hidden="1" customHeight="1" outlineLevel="1" spans="1:11">
      <c r="A68" s="10" t="s">
        <v>113</v>
      </c>
      <c r="B68" s="28"/>
      <c r="C68" s="11">
        <v>1</v>
      </c>
      <c r="D68" s="11" t="s">
        <v>51</v>
      </c>
      <c r="E68" s="9">
        <f t="shared" si="11"/>
        <v>1</v>
      </c>
      <c r="F68" s="11">
        <v>16</v>
      </c>
      <c r="G68" s="11">
        <v>4</v>
      </c>
      <c r="H68" s="11">
        <v>0</v>
      </c>
      <c r="I68" s="9">
        <f t="shared" si="9"/>
        <v>4</v>
      </c>
      <c r="J68" s="28"/>
      <c r="K68" s="11"/>
    </row>
    <row r="69" hidden="1" customHeight="1" outlineLevel="1" spans="1:11">
      <c r="A69" s="10" t="s">
        <v>114</v>
      </c>
      <c r="B69" s="28"/>
      <c r="C69" s="11">
        <v>1</v>
      </c>
      <c r="D69" s="11" t="s">
        <v>51</v>
      </c>
      <c r="E69" s="9">
        <f t="shared" si="11"/>
        <v>1</v>
      </c>
      <c r="F69" s="11">
        <v>2</v>
      </c>
      <c r="G69" s="11">
        <v>1</v>
      </c>
      <c r="H69" s="11">
        <v>0</v>
      </c>
      <c r="I69" s="9">
        <f t="shared" si="9"/>
        <v>1</v>
      </c>
      <c r="J69" s="28"/>
      <c r="K69" s="11"/>
    </row>
    <row r="70" hidden="1" customHeight="1" outlineLevel="1" spans="1:11">
      <c r="A70" s="10" t="s">
        <v>115</v>
      </c>
      <c r="B70" s="28"/>
      <c r="C70" s="11">
        <v>1</v>
      </c>
      <c r="D70" s="11" t="s">
        <v>51</v>
      </c>
      <c r="E70" s="9">
        <f t="shared" si="11"/>
        <v>1</v>
      </c>
      <c r="F70" s="11">
        <v>27</v>
      </c>
      <c r="G70" s="11">
        <v>6</v>
      </c>
      <c r="H70" s="11">
        <v>0</v>
      </c>
      <c r="I70" s="9">
        <f t="shared" si="9"/>
        <v>6</v>
      </c>
      <c r="J70" s="28"/>
      <c r="K70" s="11"/>
    </row>
    <row r="71" hidden="1" customHeight="1" outlineLevel="1" spans="1:11">
      <c r="A71" s="10" t="s">
        <v>116</v>
      </c>
      <c r="B71" s="28"/>
      <c r="C71" s="11">
        <v>1</v>
      </c>
      <c r="D71" s="11" t="s">
        <v>51</v>
      </c>
      <c r="E71" s="9">
        <f t="shared" si="11"/>
        <v>1</v>
      </c>
      <c r="F71" s="11">
        <v>4</v>
      </c>
      <c r="G71" s="11">
        <v>1</v>
      </c>
      <c r="H71" s="11">
        <v>0</v>
      </c>
      <c r="I71" s="9">
        <f t="shared" si="9"/>
        <v>1</v>
      </c>
      <c r="J71" s="28"/>
      <c r="K71" s="11"/>
    </row>
    <row r="72" hidden="1" customHeight="1" outlineLevel="1" spans="1:11">
      <c r="A72" s="10" t="s">
        <v>117</v>
      </c>
      <c r="B72" s="28"/>
      <c r="C72" s="11">
        <v>1</v>
      </c>
      <c r="D72" s="11" t="s">
        <v>51</v>
      </c>
      <c r="E72" s="9">
        <f t="shared" si="11"/>
        <v>1</v>
      </c>
      <c r="F72" s="11">
        <v>10</v>
      </c>
      <c r="G72" s="11">
        <v>9</v>
      </c>
      <c r="H72" s="11">
        <v>0</v>
      </c>
      <c r="I72" s="9">
        <f t="shared" si="9"/>
        <v>9</v>
      </c>
      <c r="J72" s="28"/>
      <c r="K72" s="11"/>
    </row>
    <row r="73" hidden="1" customHeight="1" outlineLevel="1" spans="1:11">
      <c r="A73" s="10" t="s">
        <v>118</v>
      </c>
      <c r="B73" s="28"/>
      <c r="C73" s="11">
        <v>1</v>
      </c>
      <c r="D73" s="11" t="s">
        <v>51</v>
      </c>
      <c r="E73" s="9">
        <f t="shared" si="11"/>
        <v>1</v>
      </c>
      <c r="F73" s="11">
        <v>28</v>
      </c>
      <c r="G73" s="11">
        <v>1</v>
      </c>
      <c r="H73" s="11">
        <v>0</v>
      </c>
      <c r="I73" s="9">
        <f t="shared" si="9"/>
        <v>1</v>
      </c>
      <c r="J73" s="28"/>
      <c r="K73" s="11"/>
    </row>
    <row r="74" hidden="1" customHeight="1" outlineLevel="1" spans="1:11">
      <c r="A74" s="10" t="s">
        <v>119</v>
      </c>
      <c r="B74" s="28"/>
      <c r="C74" s="11">
        <v>1</v>
      </c>
      <c r="D74" s="11" t="s">
        <v>51</v>
      </c>
      <c r="E74" s="9">
        <f t="shared" si="11"/>
        <v>1</v>
      </c>
      <c r="F74" s="11">
        <v>34</v>
      </c>
      <c r="G74" s="11">
        <v>1</v>
      </c>
      <c r="H74" s="11">
        <v>0</v>
      </c>
      <c r="I74" s="9">
        <f t="shared" si="9"/>
        <v>1</v>
      </c>
      <c r="J74" s="28"/>
      <c r="K74" s="11"/>
    </row>
    <row r="75" hidden="1" customHeight="1" outlineLevel="1" spans="1:11">
      <c r="A75" s="10" t="s">
        <v>120</v>
      </c>
      <c r="B75" s="28"/>
      <c r="C75" s="11">
        <v>1</v>
      </c>
      <c r="D75" s="11" t="s">
        <v>51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28"/>
      <c r="K75" s="11" t="s">
        <v>54</v>
      </c>
    </row>
    <row r="76" hidden="1" customHeight="1" outlineLevel="1" spans="1:11">
      <c r="A76" s="10" t="s">
        <v>121</v>
      </c>
      <c r="B76" s="28"/>
      <c r="C76" s="11">
        <v>1</v>
      </c>
      <c r="D76" s="11" t="s">
        <v>51</v>
      </c>
      <c r="E76" s="9">
        <f t="shared" si="11"/>
        <v>1</v>
      </c>
      <c r="F76" s="11">
        <v>4</v>
      </c>
      <c r="G76" s="11">
        <v>1</v>
      </c>
      <c r="H76" s="11">
        <v>0</v>
      </c>
      <c r="I76" s="9">
        <f t="shared" si="9"/>
        <v>1</v>
      </c>
      <c r="J76" s="28"/>
      <c r="K76" s="11"/>
    </row>
    <row r="77" hidden="1" customHeight="1" outlineLevel="1" spans="1:11">
      <c r="A77" s="10" t="s">
        <v>122</v>
      </c>
      <c r="B77" s="28"/>
      <c r="C77" s="11">
        <v>1</v>
      </c>
      <c r="D77" s="11" t="s">
        <v>51</v>
      </c>
      <c r="E77" s="9">
        <f t="shared" si="11"/>
        <v>1</v>
      </c>
      <c r="F77" s="11">
        <v>25</v>
      </c>
      <c r="G77" s="11">
        <v>12</v>
      </c>
      <c r="H77" s="11">
        <v>0</v>
      </c>
      <c r="I77" s="9">
        <f t="shared" si="9"/>
        <v>12</v>
      </c>
      <c r="J77" s="28"/>
      <c r="K77" s="11"/>
    </row>
    <row r="78" hidden="1" customHeight="1" outlineLevel="1" spans="1:11">
      <c r="A78" s="10" t="s">
        <v>123</v>
      </c>
      <c r="B78" s="28"/>
      <c r="C78" s="11">
        <v>1</v>
      </c>
      <c r="D78" s="11" t="s">
        <v>51</v>
      </c>
      <c r="E78" s="9">
        <f t="shared" si="11"/>
        <v>1</v>
      </c>
      <c r="F78" s="11">
        <v>20</v>
      </c>
      <c r="G78" s="11">
        <v>5</v>
      </c>
      <c r="H78" s="11">
        <v>0</v>
      </c>
      <c r="I78" s="9">
        <f t="shared" si="9"/>
        <v>5</v>
      </c>
      <c r="J78" s="28"/>
      <c r="K78" s="11"/>
    </row>
    <row r="79" hidden="1" customHeight="1" outlineLevel="1" spans="1:11">
      <c r="A79" s="10" t="s">
        <v>124</v>
      </c>
      <c r="B79" s="28"/>
      <c r="C79" s="11">
        <v>1</v>
      </c>
      <c r="D79" s="11" t="s">
        <v>51</v>
      </c>
      <c r="E79" s="9">
        <f t="shared" si="11"/>
        <v>1</v>
      </c>
      <c r="F79" s="11">
        <v>35</v>
      </c>
      <c r="G79" s="11">
        <v>14</v>
      </c>
      <c r="H79" s="11">
        <v>0</v>
      </c>
      <c r="I79" s="9">
        <f t="shared" si="9"/>
        <v>14</v>
      </c>
      <c r="J79" s="28"/>
      <c r="K79" s="11" t="s">
        <v>54</v>
      </c>
    </row>
    <row r="80" hidden="1" customHeight="1" outlineLevel="1" spans="1:11">
      <c r="A80" s="10" t="s">
        <v>125</v>
      </c>
      <c r="B80" s="28"/>
      <c r="C80" s="11">
        <v>1</v>
      </c>
      <c r="D80" s="11" t="s">
        <v>51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28"/>
      <c r="K80" s="11" t="s">
        <v>54</v>
      </c>
    </row>
    <row r="81" hidden="1" customHeight="1" outlineLevel="1" spans="1:11">
      <c r="A81" s="10" t="s">
        <v>126</v>
      </c>
      <c r="B81" s="28"/>
      <c r="C81" s="11">
        <v>1</v>
      </c>
      <c r="D81" s="11" t="s">
        <v>51</v>
      </c>
      <c r="E81" s="9">
        <f t="shared" si="11"/>
        <v>1</v>
      </c>
      <c r="F81" s="11">
        <v>52</v>
      </c>
      <c r="G81" s="11">
        <v>18</v>
      </c>
      <c r="H81" s="11">
        <v>0</v>
      </c>
      <c r="I81" s="9">
        <f t="shared" si="9"/>
        <v>18</v>
      </c>
      <c r="J81" s="28"/>
      <c r="K81" s="11"/>
    </row>
    <row r="82" hidden="1" customHeight="1" outlineLevel="1" spans="1:11">
      <c r="A82" s="10" t="s">
        <v>127</v>
      </c>
      <c r="B82" s="28"/>
      <c r="C82" s="11">
        <v>1</v>
      </c>
      <c r="D82" s="11" t="s">
        <v>51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28"/>
      <c r="K82" s="11"/>
    </row>
    <row r="83" hidden="1" customHeight="1" outlineLevel="1" spans="1:11">
      <c r="A83" s="10" t="s">
        <v>128</v>
      </c>
      <c r="B83" s="28"/>
      <c r="C83" s="11">
        <v>1</v>
      </c>
      <c r="D83" s="11" t="s">
        <v>51</v>
      </c>
      <c r="E83" s="9">
        <f t="shared" si="11"/>
        <v>1</v>
      </c>
      <c r="F83" s="11">
        <v>3</v>
      </c>
      <c r="G83" s="11">
        <v>1</v>
      </c>
      <c r="H83" s="11">
        <v>0</v>
      </c>
      <c r="I83" s="9">
        <f t="shared" si="9"/>
        <v>1</v>
      </c>
      <c r="J83" s="28"/>
      <c r="K83" s="11"/>
    </row>
    <row r="84" hidden="1" customHeight="1" outlineLevel="1" spans="1:11">
      <c r="A84" s="10" t="s">
        <v>129</v>
      </c>
      <c r="B84" s="28"/>
      <c r="C84" s="11">
        <v>2</v>
      </c>
      <c r="D84" s="11" t="s">
        <v>51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28"/>
      <c r="K84" s="11"/>
    </row>
    <row r="85" hidden="1" customHeight="1" outlineLevel="1" spans="1:11">
      <c r="A85" s="10" t="s">
        <v>130</v>
      </c>
      <c r="B85" s="28"/>
      <c r="C85" s="11">
        <v>1</v>
      </c>
      <c r="D85" s="11" t="s">
        <v>51</v>
      </c>
      <c r="E85" s="9">
        <f t="shared" si="11"/>
        <v>1</v>
      </c>
      <c r="F85" s="11">
        <v>16</v>
      </c>
      <c r="G85" s="11">
        <v>3</v>
      </c>
      <c r="H85" s="11">
        <v>0</v>
      </c>
      <c r="I85" s="9">
        <f t="shared" si="9"/>
        <v>3</v>
      </c>
      <c r="J85" s="28"/>
      <c r="K85" s="11"/>
    </row>
    <row r="86" hidden="1" customHeight="1" outlineLevel="1" spans="1:11">
      <c r="A86" s="10" t="s">
        <v>131</v>
      </c>
      <c r="B86" s="28"/>
      <c r="C86" s="11">
        <v>1</v>
      </c>
      <c r="D86" s="11" t="s">
        <v>51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28"/>
      <c r="K86" s="11"/>
    </row>
    <row r="87" hidden="1" customHeight="1" outlineLevel="1" spans="1:11">
      <c r="A87" s="10" t="s">
        <v>132</v>
      </c>
      <c r="B87" s="28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28"/>
      <c r="K87" s="11" t="s">
        <v>54</v>
      </c>
    </row>
    <row r="88" hidden="1" customHeight="1" outlineLevel="1" spans="1:11">
      <c r="A88" s="10" t="s">
        <v>133</v>
      </c>
      <c r="B88" s="28"/>
      <c r="C88" s="11">
        <v>1</v>
      </c>
      <c r="D88" s="11" t="s">
        <v>51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28"/>
      <c r="K88" s="11" t="s">
        <v>54</v>
      </c>
    </row>
    <row r="89" hidden="1" customHeight="1" outlineLevel="1" spans="1:11">
      <c r="A89" s="10" t="s">
        <v>134</v>
      </c>
      <c r="B89" s="28"/>
      <c r="C89" s="11">
        <v>1</v>
      </c>
      <c r="D89" s="11" t="s">
        <v>51</v>
      </c>
      <c r="E89" s="9">
        <f t="shared" si="11"/>
        <v>1</v>
      </c>
      <c r="F89" s="11">
        <v>51</v>
      </c>
      <c r="G89" s="11">
        <v>8</v>
      </c>
      <c r="H89" s="11">
        <v>0</v>
      </c>
      <c r="I89" s="9">
        <f t="shared" si="9"/>
        <v>8</v>
      </c>
      <c r="J89" s="28"/>
      <c r="K89" s="11"/>
    </row>
    <row r="90" hidden="1" customHeight="1" outlineLevel="1" spans="1:11">
      <c r="A90" s="10" t="s">
        <v>135</v>
      </c>
      <c r="B90" s="28"/>
      <c r="C90" s="11">
        <v>1</v>
      </c>
      <c r="D90" s="11" t="s">
        <v>51</v>
      </c>
      <c r="E90" s="9">
        <f t="shared" si="11"/>
        <v>1</v>
      </c>
      <c r="F90" s="11">
        <v>11</v>
      </c>
      <c r="G90" s="11">
        <v>10</v>
      </c>
      <c r="H90" s="11">
        <v>0</v>
      </c>
      <c r="I90" s="9">
        <f t="shared" si="9"/>
        <v>10</v>
      </c>
      <c r="J90" s="28"/>
      <c r="K90" s="11"/>
    </row>
    <row r="91" hidden="1" customHeight="1" outlineLevel="1" spans="1:11">
      <c r="A91" s="10" t="s">
        <v>136</v>
      </c>
      <c r="B91" s="28"/>
      <c r="C91" s="11">
        <v>1</v>
      </c>
      <c r="D91" s="11" t="s">
        <v>51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28"/>
      <c r="K91" s="11"/>
    </row>
    <row r="92" hidden="1" customHeight="1" outlineLevel="1" spans="1:11">
      <c r="A92" s="10" t="s">
        <v>137</v>
      </c>
      <c r="B92" s="28"/>
      <c r="C92" s="11">
        <v>1</v>
      </c>
      <c r="D92" s="11" t="s">
        <v>51</v>
      </c>
      <c r="E92" s="9">
        <f t="shared" si="11"/>
        <v>1</v>
      </c>
      <c r="F92" s="11">
        <v>53</v>
      </c>
      <c r="G92" s="11">
        <v>20</v>
      </c>
      <c r="H92" s="11">
        <v>0</v>
      </c>
      <c r="I92" s="9">
        <f t="shared" si="9"/>
        <v>20</v>
      </c>
      <c r="J92" s="28"/>
      <c r="K92" s="11"/>
    </row>
    <row r="93" hidden="1" customHeight="1" outlineLevel="1" spans="1:11">
      <c r="A93" s="10" t="s">
        <v>138</v>
      </c>
      <c r="B93" s="8"/>
      <c r="C93" s="11">
        <v>1</v>
      </c>
      <c r="D93" s="11" t="s">
        <v>51</v>
      </c>
      <c r="E93" s="9">
        <f t="shared" si="11"/>
        <v>1</v>
      </c>
      <c r="F93" s="11">
        <v>18</v>
      </c>
      <c r="G93" s="11">
        <v>1</v>
      </c>
      <c r="H93" s="11">
        <v>0</v>
      </c>
      <c r="I93" s="9">
        <f t="shared" si="9"/>
        <v>1</v>
      </c>
      <c r="J93" s="8"/>
      <c r="K93" s="11"/>
    </row>
    <row r="94" customHeight="1" spans="1:11">
      <c r="A94" s="10" t="s">
        <v>139</v>
      </c>
      <c r="B94" s="11">
        <v>15015</v>
      </c>
      <c r="C94" s="11">
        <v>1</v>
      </c>
      <c r="D94" s="11" t="s">
        <v>51</v>
      </c>
      <c r="E94" s="9">
        <f t="shared" si="11"/>
        <v>1</v>
      </c>
      <c r="F94" s="11">
        <v>16</v>
      </c>
      <c r="G94" s="11">
        <v>16</v>
      </c>
      <c r="H94" s="11">
        <v>0</v>
      </c>
      <c r="I94" s="9">
        <f t="shared" si="9"/>
        <v>16</v>
      </c>
      <c r="J94" s="11">
        <v>8</v>
      </c>
      <c r="K94" s="11"/>
    </row>
    <row r="95" customHeight="1" spans="1:11">
      <c r="A95" s="10" t="s">
        <v>140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141</v>
      </c>
      <c r="B96" s="11">
        <v>15011</v>
      </c>
      <c r="C96" s="11">
        <v>1</v>
      </c>
      <c r="D96" s="11" t="s">
        <v>51</v>
      </c>
      <c r="E96" s="9">
        <v>1</v>
      </c>
      <c r="F96" s="11">
        <v>58</v>
      </c>
      <c r="G96" s="11">
        <v>13</v>
      </c>
      <c r="H96" s="11">
        <v>1</v>
      </c>
      <c r="I96" s="9">
        <f t="shared" si="9"/>
        <v>14</v>
      </c>
      <c r="J96" s="11">
        <v>43</v>
      </c>
      <c r="K96" s="11"/>
    </row>
    <row r="97" customHeight="1" spans="1:11">
      <c r="A97" s="10" t="s">
        <v>142</v>
      </c>
      <c r="B97" s="11">
        <v>15006</v>
      </c>
      <c r="C97" s="11">
        <v>1</v>
      </c>
      <c r="D97" s="11" t="s">
        <v>51</v>
      </c>
      <c r="E97" s="9">
        <v>1</v>
      </c>
      <c r="F97" s="11">
        <v>59</v>
      </c>
      <c r="G97" s="11">
        <v>39</v>
      </c>
      <c r="H97" s="11">
        <v>1</v>
      </c>
      <c r="I97" s="9">
        <f t="shared" si="9"/>
        <v>40</v>
      </c>
      <c r="J97" s="11">
        <v>48</v>
      </c>
      <c r="K97" s="11"/>
    </row>
    <row r="98" customHeight="1" spans="1:11">
      <c r="A98" s="10" t="s">
        <v>143</v>
      </c>
      <c r="B98" s="11">
        <v>61050</v>
      </c>
      <c r="C98" s="11">
        <v>1</v>
      </c>
      <c r="D98" s="11" t="s">
        <v>51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144</v>
      </c>
      <c r="B99" s="11">
        <v>22487</v>
      </c>
      <c r="C99" s="11">
        <v>2</v>
      </c>
      <c r="D99" s="11" t="s">
        <v>51</v>
      </c>
      <c r="E99" s="9">
        <v>2</v>
      </c>
      <c r="F99" s="11">
        <v>115</v>
      </c>
      <c r="G99" s="11">
        <v>75</v>
      </c>
      <c r="H99" s="11">
        <v>3</v>
      </c>
      <c r="I99" s="9">
        <f t="shared" si="9"/>
        <v>78</v>
      </c>
      <c r="J99" s="11">
        <v>195</v>
      </c>
      <c r="K99" s="11"/>
    </row>
    <row r="100" customHeight="1" collapsed="1" spans="1:11">
      <c r="A100" s="10" t="s">
        <v>145</v>
      </c>
      <c r="B100" s="27">
        <v>1508</v>
      </c>
      <c r="C100" s="11">
        <f>SUM(C101:C102)</f>
        <v>2</v>
      </c>
      <c r="D100" s="11" t="s">
        <v>51</v>
      </c>
      <c r="E100" s="9">
        <v>2</v>
      </c>
      <c r="F100" s="11">
        <v>144</v>
      </c>
      <c r="G100" s="11">
        <f t="shared" ref="G100:H100" si="13">SUM(G101:G102)</f>
        <v>104</v>
      </c>
      <c r="H100" s="11">
        <f t="shared" si="13"/>
        <v>3</v>
      </c>
      <c r="I100" s="9">
        <f t="shared" si="9"/>
        <v>107</v>
      </c>
      <c r="J100" s="27">
        <v>138</v>
      </c>
      <c r="K100" s="11"/>
    </row>
    <row r="101" hidden="1" customHeight="1" outlineLevel="1" spans="1:11">
      <c r="A101" s="10" t="s">
        <v>146</v>
      </c>
      <c r="B101" s="28"/>
      <c r="C101" s="11">
        <v>1</v>
      </c>
      <c r="D101" s="11" t="s">
        <v>51</v>
      </c>
      <c r="E101" s="9">
        <v>1</v>
      </c>
      <c r="F101" s="11">
        <v>70</v>
      </c>
      <c r="G101" s="11">
        <v>69</v>
      </c>
      <c r="H101" s="11">
        <v>1</v>
      </c>
      <c r="I101" s="9">
        <f t="shared" si="9"/>
        <v>70</v>
      </c>
      <c r="J101" s="28"/>
      <c r="K101" s="11"/>
    </row>
    <row r="102" hidden="1" customHeight="1" outlineLevel="1" spans="1:11">
      <c r="A102" s="10" t="s">
        <v>147</v>
      </c>
      <c r="B102" s="8"/>
      <c r="C102" s="11">
        <v>1</v>
      </c>
      <c r="D102" s="11" t="s">
        <v>51</v>
      </c>
      <c r="E102" s="9">
        <v>1</v>
      </c>
      <c r="F102" s="11">
        <v>74</v>
      </c>
      <c r="G102" s="11">
        <v>35</v>
      </c>
      <c r="H102" s="11">
        <v>2</v>
      </c>
      <c r="I102" s="9">
        <f t="shared" si="9"/>
        <v>37</v>
      </c>
      <c r="J102" s="8"/>
      <c r="K102" s="11"/>
    </row>
    <row r="103" customHeight="1" spans="1:11">
      <c r="A103" s="10" t="s">
        <v>148</v>
      </c>
      <c r="B103" s="11">
        <v>61051</v>
      </c>
      <c r="C103" s="11">
        <v>1</v>
      </c>
      <c r="D103" s="11" t="s">
        <v>51</v>
      </c>
      <c r="E103" s="9">
        <v>1</v>
      </c>
      <c r="F103" s="11">
        <v>62</v>
      </c>
      <c r="G103" s="11">
        <v>58</v>
      </c>
      <c r="H103" s="11">
        <v>3</v>
      </c>
      <c r="I103" s="9">
        <f t="shared" si="9"/>
        <v>61</v>
      </c>
      <c r="J103" s="11">
        <v>29</v>
      </c>
      <c r="K103" s="11" t="s">
        <v>149</v>
      </c>
    </row>
    <row r="104" customHeight="1" spans="1:11">
      <c r="A104" s="10" t="s">
        <v>150</v>
      </c>
      <c r="B104" s="11">
        <v>16016</v>
      </c>
      <c r="C104" s="11">
        <v>1</v>
      </c>
      <c r="D104" s="11" t="s">
        <v>51</v>
      </c>
      <c r="E104" s="9">
        <v>1</v>
      </c>
      <c r="F104" s="11">
        <v>53</v>
      </c>
      <c r="G104" s="11">
        <v>9</v>
      </c>
      <c r="H104" s="11">
        <v>1</v>
      </c>
      <c r="I104" s="9">
        <f t="shared" si="9"/>
        <v>10</v>
      </c>
      <c r="J104" s="11">
        <v>15</v>
      </c>
      <c r="K104" s="11"/>
    </row>
    <row r="105" customHeight="1" spans="1:11">
      <c r="A105" s="10" t="s">
        <v>151</v>
      </c>
      <c r="B105" s="11">
        <v>15009</v>
      </c>
      <c r="C105" s="11">
        <v>1</v>
      </c>
      <c r="D105" s="11" t="s">
        <v>51</v>
      </c>
      <c r="E105" s="9">
        <v>1</v>
      </c>
      <c r="F105" s="11">
        <v>68</v>
      </c>
      <c r="G105" s="11">
        <v>34</v>
      </c>
      <c r="H105" s="11">
        <v>1</v>
      </c>
      <c r="I105" s="9">
        <f t="shared" si="9"/>
        <v>35</v>
      </c>
      <c r="J105" s="11">
        <v>57</v>
      </c>
      <c r="K105" s="11"/>
    </row>
    <row r="106" customHeight="1" spans="1:11">
      <c r="A106" s="10" t="s">
        <v>152</v>
      </c>
      <c r="B106" s="11">
        <v>61052</v>
      </c>
      <c r="C106" s="11">
        <v>1</v>
      </c>
      <c r="D106" s="11" t="s">
        <v>51</v>
      </c>
      <c r="E106" s="9">
        <v>1</v>
      </c>
      <c r="F106" s="11">
        <v>59</v>
      </c>
      <c r="G106" s="11">
        <v>57</v>
      </c>
      <c r="H106" s="11">
        <v>1</v>
      </c>
      <c r="I106" s="9">
        <f t="shared" si="9"/>
        <v>58</v>
      </c>
      <c r="J106" s="11">
        <v>21</v>
      </c>
      <c r="K106" s="11"/>
    </row>
    <row r="107" customHeight="1" spans="1:11">
      <c r="A107" s="10" t="s">
        <v>153</v>
      </c>
      <c r="B107" s="11">
        <v>61055</v>
      </c>
      <c r="C107" s="11">
        <v>1</v>
      </c>
      <c r="D107" s="11" t="s">
        <v>51</v>
      </c>
      <c r="E107" s="9">
        <v>1</v>
      </c>
      <c r="F107" s="11">
        <v>55</v>
      </c>
      <c r="G107" s="11">
        <v>4</v>
      </c>
      <c r="H107" s="11">
        <v>0</v>
      </c>
      <c r="I107" s="9">
        <f t="shared" si="9"/>
        <v>4</v>
      </c>
      <c r="J107" s="11">
        <v>8</v>
      </c>
      <c r="K107" s="11"/>
    </row>
    <row r="108" customHeight="1" collapsed="1" spans="1:11">
      <c r="A108" s="10" t="s">
        <v>154</v>
      </c>
      <c r="B108" s="27">
        <v>15010</v>
      </c>
      <c r="C108" s="11">
        <v>2</v>
      </c>
      <c r="D108" s="11" t="s">
        <v>51</v>
      </c>
      <c r="E108" s="9">
        <v>2</v>
      </c>
      <c r="F108" s="11">
        <v>104</v>
      </c>
      <c r="G108" s="11">
        <f t="shared" ref="G108:H108" si="14">SUM(G109:G110)</f>
        <v>73</v>
      </c>
      <c r="H108" s="11">
        <f t="shared" si="14"/>
        <v>0</v>
      </c>
      <c r="I108" s="9">
        <f t="shared" si="9"/>
        <v>73</v>
      </c>
      <c r="J108" s="27">
        <v>90</v>
      </c>
      <c r="K108" s="11"/>
    </row>
    <row r="109" hidden="1" customHeight="1" outlineLevel="1" spans="1:11">
      <c r="A109" s="10" t="s">
        <v>155</v>
      </c>
      <c r="B109" s="28"/>
      <c r="C109" s="11">
        <v>1</v>
      </c>
      <c r="D109" s="11" t="s">
        <v>51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28"/>
      <c r="K109" s="11" t="s">
        <v>54</v>
      </c>
    </row>
    <row r="110" hidden="1" customHeight="1" outlineLevel="1" spans="1:11">
      <c r="A110" s="10" t="s">
        <v>156</v>
      </c>
      <c r="B110" s="8"/>
      <c r="C110" s="11">
        <v>1</v>
      </c>
      <c r="D110" s="11" t="s">
        <v>51</v>
      </c>
      <c r="E110" s="9">
        <v>1</v>
      </c>
      <c r="F110" s="11">
        <v>54</v>
      </c>
      <c r="G110" s="11">
        <v>23</v>
      </c>
      <c r="H110" s="11">
        <v>0</v>
      </c>
      <c r="I110" s="9"/>
      <c r="J110" s="8"/>
      <c r="K110" s="11"/>
    </row>
    <row r="113" customHeight="1" spans="1:12">
      <c r="A113" s="21"/>
      <c r="K113" s="29" t="s">
        <v>0</v>
      </c>
      <c r="L113" s="17">
        <f>'Página Inicial'!B19</f>
        <v>46161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N15" sqref="N15"/>
    </sheetView>
  </sheetViews>
  <sheetFormatPr defaultColWidth="12.6285714285714" defaultRowHeight="15.75" customHeight="1"/>
  <cols>
    <col min="1" max="1" width="43.752380952381" customWidth="1"/>
    <col min="2" max="2" width="8.87619047619048" customWidth="1"/>
    <col min="3" max="3" width="14.1428571428571" customWidth="1"/>
    <col min="4" max="4" width="5.62857142857143" customWidth="1"/>
    <col min="5" max="5" width="8" customWidth="1"/>
    <col min="6" max="6" width="14.1428571428571" customWidth="1"/>
    <col min="7" max="7" width="13.5714285714286" customWidth="1"/>
    <col min="8" max="8" width="5.62857142857143" customWidth="1"/>
    <col min="9" max="9" width="7.28571428571429" customWidth="1"/>
    <col min="10" max="10" width="11.7142857142857" customWidth="1"/>
    <col min="11" max="11" width="15" customWidth="1"/>
  </cols>
  <sheetData>
    <row r="1" customHeight="1" spans="1:13">
      <c r="A1" s="1" t="s">
        <v>37</v>
      </c>
      <c r="M1" s="39"/>
    </row>
    <row r="2" customHeight="1" spans="1:13">
      <c r="A2" s="2"/>
      <c r="M2" s="39"/>
    </row>
    <row r="3" customHeight="1" spans="1:1">
      <c r="A3" s="2" t="s">
        <v>157</v>
      </c>
    </row>
    <row r="4" customHeight="1" spans="1:1">
      <c r="A4" s="2" t="s">
        <v>158</v>
      </c>
    </row>
    <row r="6" customHeight="1" spans="1:11">
      <c r="A6" s="5" t="s">
        <v>40</v>
      </c>
      <c r="B6" s="5" t="s">
        <v>41</v>
      </c>
      <c r="C6" s="6" t="s">
        <v>42</v>
      </c>
      <c r="D6" s="4"/>
      <c r="E6" s="7"/>
      <c r="F6" s="5" t="s">
        <v>43</v>
      </c>
      <c r="G6" s="6" t="s">
        <v>44</v>
      </c>
      <c r="H6" s="4"/>
      <c r="I6" s="7"/>
      <c r="J6" s="5" t="s">
        <v>45</v>
      </c>
      <c r="K6" s="5" t="s">
        <v>46</v>
      </c>
    </row>
    <row r="7" ht="27" customHeight="1" spans="1:11">
      <c r="A7" s="8"/>
      <c r="B7" s="8"/>
      <c r="C7" s="9" t="s">
        <v>47</v>
      </c>
      <c r="D7" s="9" t="s">
        <v>48</v>
      </c>
      <c r="E7" s="9" t="s">
        <v>49</v>
      </c>
      <c r="F7" s="8"/>
      <c r="G7" s="9" t="s">
        <v>47</v>
      </c>
      <c r="H7" s="9" t="s">
        <v>48</v>
      </c>
      <c r="I7" s="9" t="s">
        <v>49</v>
      </c>
      <c r="J7" s="8"/>
      <c r="K7" s="8"/>
    </row>
    <row r="8" customHeight="1" spans="1:11">
      <c r="A8" s="10" t="s">
        <v>159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272</v>
      </c>
      <c r="H8" s="11">
        <v>2</v>
      </c>
      <c r="I8" s="9">
        <f t="shared" ref="I8:I20" si="1">SUM(G8:H8)</f>
        <v>274</v>
      </c>
      <c r="J8" s="11">
        <v>170</v>
      </c>
      <c r="K8" s="11"/>
    </row>
    <row r="9" customHeight="1" spans="1:11">
      <c r="A9" s="10" t="s">
        <v>160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163</v>
      </c>
      <c r="H9" s="11">
        <v>1</v>
      </c>
      <c r="I9" s="9">
        <f t="shared" si="1"/>
        <v>164</v>
      </c>
      <c r="J9" s="11">
        <v>94</v>
      </c>
      <c r="K9" s="11"/>
    </row>
    <row r="10" customHeight="1" spans="1:11">
      <c r="A10" s="10" t="s">
        <v>161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60</v>
      </c>
      <c r="H10" s="11">
        <v>1</v>
      </c>
      <c r="I10" s="9">
        <f t="shared" si="1"/>
        <v>61</v>
      </c>
      <c r="J10" s="11">
        <v>18</v>
      </c>
      <c r="K10" s="11"/>
    </row>
    <row r="11" customHeight="1" spans="1:11">
      <c r="A11" s="10" t="s">
        <v>162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customHeight="1" spans="1:11">
      <c r="A12" s="10" t="s">
        <v>163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14</v>
      </c>
      <c r="H12" s="11">
        <v>0</v>
      </c>
      <c r="I12" s="9">
        <f t="shared" si="1"/>
        <v>14</v>
      </c>
      <c r="J12" s="11">
        <v>6</v>
      </c>
      <c r="K12" s="11"/>
    </row>
    <row r="13" customHeight="1" spans="1:11">
      <c r="A13" s="10" t="s">
        <v>164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54</v>
      </c>
    </row>
    <row r="14" customHeight="1" spans="1:11">
      <c r="A14" s="10" t="s">
        <v>165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54</v>
      </c>
    </row>
    <row r="15" customHeight="1" spans="1:11">
      <c r="A15" s="10" t="s">
        <v>166</v>
      </c>
      <c r="B15" s="11" t="s">
        <v>167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54</v>
      </c>
    </row>
    <row r="16" customHeight="1" spans="1:11">
      <c r="A16" s="10" t="s">
        <v>168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9</v>
      </c>
      <c r="H16" s="11">
        <v>1</v>
      </c>
      <c r="I16" s="9">
        <f t="shared" si="1"/>
        <v>10</v>
      </c>
      <c r="J16" s="11">
        <v>4</v>
      </c>
      <c r="K16" s="11"/>
    </row>
    <row r="17" customHeight="1" spans="1:11">
      <c r="A17" s="10" t="s">
        <v>169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217</v>
      </c>
      <c r="H17" s="11">
        <v>5</v>
      </c>
      <c r="I17" s="9">
        <f t="shared" si="1"/>
        <v>222</v>
      </c>
      <c r="J17" s="11">
        <v>74</v>
      </c>
      <c r="K17" s="11"/>
    </row>
    <row r="18" customHeight="1" spans="1:11">
      <c r="A18" s="10" t="s">
        <v>170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customHeight="1" spans="1:11">
      <c r="A19" s="10" t="s">
        <v>171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54</v>
      </c>
    </row>
    <row r="20" customHeight="1" spans="1:11">
      <c r="A20" s="10" t="s">
        <v>172</v>
      </c>
      <c r="B20" s="26" t="s">
        <v>173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8"/>
      <c r="B21" s="19"/>
      <c r="C21" s="19"/>
      <c r="D21" s="19"/>
      <c r="E21" s="15"/>
      <c r="F21" s="19"/>
      <c r="G21" s="19"/>
      <c r="H21" s="19"/>
      <c r="I21" s="15"/>
      <c r="J21" s="19"/>
      <c r="K21" s="19"/>
    </row>
    <row r="22" customHeight="1" spans="1:11">
      <c r="A22" s="18"/>
      <c r="B22" s="19"/>
      <c r="C22" s="19"/>
      <c r="D22" s="19"/>
      <c r="E22" s="15"/>
      <c r="F22" s="19"/>
      <c r="G22" s="19"/>
      <c r="H22" s="19"/>
      <c r="I22" s="15"/>
      <c r="J22" s="19"/>
      <c r="K22" s="19"/>
    </row>
    <row r="23" customHeight="1" spans="1:12">
      <c r="A23" s="18"/>
      <c r="B23" s="19"/>
      <c r="C23" s="19"/>
      <c r="D23" s="19"/>
      <c r="E23" s="15"/>
      <c r="F23" s="19"/>
      <c r="G23" s="19"/>
      <c r="H23" s="19"/>
      <c r="I23" s="15"/>
      <c r="J23" s="19"/>
      <c r="K23" s="23" t="s">
        <v>0</v>
      </c>
      <c r="L23" s="17">
        <f>'Página Inicial'!B19</f>
        <v>46161</v>
      </c>
    </row>
    <row r="24" customHeight="1" spans="1:11">
      <c r="A24" s="21"/>
      <c r="B24" s="19"/>
      <c r="C24" s="19"/>
      <c r="D24" s="19"/>
      <c r="E24" s="15"/>
      <c r="F24" s="19"/>
      <c r="G24" s="19"/>
      <c r="H24" s="19"/>
      <c r="I24" s="15"/>
      <c r="J24" s="19"/>
      <c r="K24" s="19"/>
    </row>
    <row r="25" customHeight="1" spans="1:11">
      <c r="A25" s="18"/>
      <c r="B25" s="19"/>
      <c r="C25" s="19"/>
      <c r="D25" s="19"/>
      <c r="E25" s="15"/>
      <c r="F25" s="19"/>
      <c r="G25" s="19"/>
      <c r="H25" s="19"/>
      <c r="I25" s="15"/>
      <c r="J25" s="19"/>
      <c r="K25" s="19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A8" sqref="$A8:$XFD8"/>
    </sheetView>
  </sheetViews>
  <sheetFormatPr defaultColWidth="12.6285714285714" defaultRowHeight="15.75" customHeight="1"/>
  <cols>
    <col min="1" max="1" width="23.247619047619" customWidth="1"/>
    <col min="2" max="2" width="8.87619047619048" customWidth="1"/>
    <col min="3" max="3" width="14.1428571428571" customWidth="1"/>
    <col min="4" max="4" width="5.62857142857143" customWidth="1"/>
    <col min="5" max="5" width="7.57142857142857" customWidth="1"/>
    <col min="6" max="6" width="13.5714285714286" customWidth="1"/>
    <col min="7" max="7" width="13.2857142857143" customWidth="1"/>
    <col min="8" max="8" width="5.62857142857143" customWidth="1"/>
    <col min="9" max="9" width="7.71428571428571" customWidth="1"/>
    <col min="10" max="10" width="13.247619047619" customWidth="1"/>
  </cols>
  <sheetData>
    <row r="1" customHeight="1" spans="1:11">
      <c r="A1" s="1" t="s">
        <v>37</v>
      </c>
      <c r="K1" s="14"/>
    </row>
    <row r="2" customHeight="1" spans="1:1">
      <c r="A2" s="2"/>
    </row>
    <row r="3" customHeight="1" spans="1:1">
      <c r="A3" s="2" t="s">
        <v>174</v>
      </c>
    </row>
    <row r="4" customHeight="1" spans="1:1">
      <c r="A4" s="2" t="s">
        <v>175</v>
      </c>
    </row>
    <row r="6" customHeight="1" spans="1:10">
      <c r="A6" s="5" t="s">
        <v>40</v>
      </c>
      <c r="B6" s="5" t="s">
        <v>41</v>
      </c>
      <c r="C6" s="6" t="s">
        <v>42</v>
      </c>
      <c r="D6" s="4"/>
      <c r="E6" s="7"/>
      <c r="F6" s="5" t="s">
        <v>43</v>
      </c>
      <c r="G6" s="6" t="s">
        <v>44</v>
      </c>
      <c r="H6" s="4"/>
      <c r="I6" s="7"/>
      <c r="J6" s="5" t="s">
        <v>45</v>
      </c>
    </row>
    <row r="7" ht="25" customHeight="1" spans="1:10">
      <c r="A7" s="8"/>
      <c r="B7" s="8"/>
      <c r="C7" s="9" t="s">
        <v>47</v>
      </c>
      <c r="D7" s="9" t="s">
        <v>48</v>
      </c>
      <c r="E7" s="9" t="s">
        <v>49</v>
      </c>
      <c r="F7" s="8"/>
      <c r="G7" s="9" t="s">
        <v>47</v>
      </c>
      <c r="H7" s="9" t="s">
        <v>48</v>
      </c>
      <c r="I7" s="9" t="s">
        <v>49</v>
      </c>
      <c r="J7" s="8"/>
    </row>
    <row r="8" customHeight="1" spans="1:10">
      <c r="A8" s="10" t="s">
        <v>176</v>
      </c>
      <c r="B8" s="11">
        <v>20001</v>
      </c>
      <c r="C8" s="11">
        <v>4</v>
      </c>
      <c r="D8" s="11" t="s">
        <v>51</v>
      </c>
      <c r="E8" s="9">
        <f>SUM(C8:D8)</f>
        <v>4</v>
      </c>
      <c r="F8" s="11">
        <v>103</v>
      </c>
      <c r="G8" s="11">
        <v>5</v>
      </c>
      <c r="H8" s="11">
        <v>1</v>
      </c>
      <c r="I8" s="9">
        <f>SUM(G8:H8)</f>
        <v>6</v>
      </c>
      <c r="J8" s="11">
        <v>65</v>
      </c>
    </row>
    <row r="11" customHeight="1" spans="10:11">
      <c r="J11" s="29" t="s">
        <v>0</v>
      </c>
      <c r="K11" s="17">
        <f>'Página Inicial'!B19</f>
        <v>46161</v>
      </c>
    </row>
    <row r="12" customHeight="1" spans="1:1">
      <c r="A12" s="21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Q13" sqref="Q13"/>
    </sheetView>
  </sheetViews>
  <sheetFormatPr defaultColWidth="12.6285714285714" defaultRowHeight="15.75" customHeight="1"/>
  <cols>
    <col min="1" max="1" width="30.8761904761905" customWidth="1"/>
    <col min="2" max="2" width="8.62857142857143" customWidth="1"/>
    <col min="3" max="3" width="14.1428571428571" customWidth="1"/>
    <col min="4" max="5" width="5.62857142857143" customWidth="1"/>
    <col min="6" max="6" width="7.85714285714286" customWidth="1"/>
    <col min="7" max="7" width="14.2857142857143" customWidth="1"/>
    <col min="8" max="8" width="13.7142857142857" customWidth="1"/>
    <col min="9" max="10" width="5.62857142857143" customWidth="1"/>
    <col min="11" max="11" width="8.28571428571429" customWidth="1"/>
    <col min="12" max="12" width="13.3809523809524" customWidth="1"/>
  </cols>
  <sheetData>
    <row r="1" customHeight="1" spans="1:13">
      <c r="A1" s="1" t="s">
        <v>37</v>
      </c>
      <c r="M1" s="14"/>
    </row>
    <row r="2" customHeight="1" spans="1:1">
      <c r="A2" s="2"/>
    </row>
    <row r="3" customHeight="1" spans="1:1">
      <c r="A3" s="2" t="s">
        <v>177</v>
      </c>
    </row>
    <row r="5" customHeight="1" spans="1:13">
      <c r="A5" s="3" t="s">
        <v>178</v>
      </c>
      <c r="B5" s="4"/>
      <c r="C5" s="4"/>
      <c r="D5" s="4"/>
      <c r="E5" s="4"/>
      <c r="F5" s="4"/>
      <c r="G5" s="4"/>
      <c r="H5" s="3" t="s">
        <v>179</v>
      </c>
      <c r="I5" s="4"/>
      <c r="J5" s="4"/>
      <c r="K5" s="4"/>
      <c r="L5" s="7"/>
      <c r="M5" s="15"/>
    </row>
    <row r="6" customHeight="1" spans="1:12">
      <c r="A6" s="5" t="s">
        <v>40</v>
      </c>
      <c r="B6" s="5" t="s">
        <v>41</v>
      </c>
      <c r="C6" s="6" t="s">
        <v>42</v>
      </c>
      <c r="D6" s="4"/>
      <c r="E6" s="4"/>
      <c r="F6" s="7"/>
      <c r="G6" s="5" t="s">
        <v>43</v>
      </c>
      <c r="H6" s="6" t="s">
        <v>44</v>
      </c>
      <c r="I6" s="4"/>
      <c r="J6" s="4"/>
      <c r="K6" s="7"/>
      <c r="L6" s="5" t="s">
        <v>45</v>
      </c>
    </row>
    <row r="7" ht="26" customHeight="1" spans="1:12">
      <c r="A7" s="8"/>
      <c r="B7" s="8"/>
      <c r="C7" s="9" t="s">
        <v>47</v>
      </c>
      <c r="D7" s="9" t="s">
        <v>48</v>
      </c>
      <c r="E7" s="9" t="s">
        <v>180</v>
      </c>
      <c r="F7" s="9" t="s">
        <v>49</v>
      </c>
      <c r="G7" s="8"/>
      <c r="H7" s="9" t="s">
        <v>47</v>
      </c>
      <c r="I7" s="9" t="s">
        <v>48</v>
      </c>
      <c r="J7" s="9" t="s">
        <v>180</v>
      </c>
      <c r="K7" s="9" t="s">
        <v>49</v>
      </c>
      <c r="L7" s="8"/>
    </row>
    <row r="8" customHeight="1" spans="1:13">
      <c r="A8" s="10" t="s">
        <v>181</v>
      </c>
      <c r="B8" s="11">
        <v>19008</v>
      </c>
      <c r="C8" s="11">
        <v>560</v>
      </c>
      <c r="D8" s="11">
        <v>80</v>
      </c>
      <c r="E8" s="13">
        <v>160</v>
      </c>
      <c r="F8" s="9">
        <f t="shared" ref="F8:F17" si="0">SUM(C8:E8)</f>
        <v>800</v>
      </c>
      <c r="G8" s="11">
        <v>1829</v>
      </c>
      <c r="H8" s="11">
        <v>1829</v>
      </c>
      <c r="I8" s="11">
        <v>9</v>
      </c>
      <c r="J8" s="13">
        <v>182</v>
      </c>
      <c r="K8" s="9">
        <f t="shared" ref="K8:K17" si="1">SUM(H8:J8)</f>
        <v>2020</v>
      </c>
      <c r="L8" s="11">
        <v>5374</v>
      </c>
      <c r="M8" s="37" t="s">
        <v>182</v>
      </c>
    </row>
    <row r="9" customHeight="1" spans="1:12">
      <c r="A9" s="10" t="s">
        <v>183</v>
      </c>
      <c r="B9" s="27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341</v>
      </c>
      <c r="I9" s="11">
        <f t="shared" si="3"/>
        <v>22</v>
      </c>
      <c r="J9" s="11">
        <f t="shared" si="3"/>
        <v>71</v>
      </c>
      <c r="K9" s="9">
        <f t="shared" si="1"/>
        <v>434</v>
      </c>
      <c r="L9" s="27">
        <v>765</v>
      </c>
    </row>
    <row r="10" customHeight="1" outlineLevel="1" spans="1:12">
      <c r="A10" s="10" t="s">
        <v>184</v>
      </c>
      <c r="B10" s="28"/>
      <c r="C10" s="11">
        <v>11</v>
      </c>
      <c r="D10" s="11">
        <v>2</v>
      </c>
      <c r="E10" s="13">
        <v>3</v>
      </c>
      <c r="F10" s="9">
        <f t="shared" si="0"/>
        <v>16</v>
      </c>
      <c r="G10" s="11">
        <v>34</v>
      </c>
      <c r="H10" s="11">
        <v>27</v>
      </c>
      <c r="I10" s="11">
        <v>2</v>
      </c>
      <c r="J10" s="13">
        <v>6</v>
      </c>
      <c r="K10" s="9">
        <f t="shared" si="1"/>
        <v>35</v>
      </c>
      <c r="L10" s="28"/>
    </row>
    <row r="11" customHeight="1" outlineLevel="1" spans="1:13">
      <c r="A11" s="10" t="s">
        <v>185</v>
      </c>
      <c r="B11" s="28"/>
      <c r="C11" s="11">
        <v>18</v>
      </c>
      <c r="D11" s="11">
        <v>3</v>
      </c>
      <c r="E11" s="13">
        <v>5</v>
      </c>
      <c r="F11" s="9">
        <f t="shared" si="0"/>
        <v>26</v>
      </c>
      <c r="G11" s="11">
        <v>47</v>
      </c>
      <c r="H11" s="11">
        <v>47</v>
      </c>
      <c r="I11" s="11">
        <v>3</v>
      </c>
      <c r="J11" s="13">
        <v>12</v>
      </c>
      <c r="K11" s="9">
        <f t="shared" si="1"/>
        <v>62</v>
      </c>
      <c r="L11" s="28"/>
      <c r="M11" s="37" t="s">
        <v>186</v>
      </c>
    </row>
    <row r="12" customHeight="1" outlineLevel="1" spans="1:12">
      <c r="A12" s="10" t="s">
        <v>187</v>
      </c>
      <c r="B12" s="28"/>
      <c r="C12" s="11">
        <v>15</v>
      </c>
      <c r="D12" s="11">
        <v>3</v>
      </c>
      <c r="E12" s="13">
        <v>5</v>
      </c>
      <c r="F12" s="9">
        <f t="shared" si="0"/>
        <v>23</v>
      </c>
      <c r="G12" s="11">
        <v>47</v>
      </c>
      <c r="H12" s="11">
        <v>29</v>
      </c>
      <c r="I12" s="11">
        <v>2</v>
      </c>
      <c r="J12" s="13">
        <v>8</v>
      </c>
      <c r="K12" s="9">
        <f t="shared" si="1"/>
        <v>39</v>
      </c>
      <c r="L12" s="28"/>
    </row>
    <row r="13" customHeight="1" outlineLevel="1" spans="1:12">
      <c r="A13" s="10" t="s">
        <v>188</v>
      </c>
      <c r="B13" s="28"/>
      <c r="C13" s="11">
        <v>19</v>
      </c>
      <c r="D13" s="11">
        <v>3</v>
      </c>
      <c r="E13" s="13">
        <v>6</v>
      </c>
      <c r="F13" s="9">
        <f t="shared" si="0"/>
        <v>28</v>
      </c>
      <c r="G13" s="11">
        <v>56</v>
      </c>
      <c r="H13" s="11">
        <v>34</v>
      </c>
      <c r="I13" s="11">
        <v>4</v>
      </c>
      <c r="J13" s="13">
        <v>9</v>
      </c>
      <c r="K13" s="9">
        <f t="shared" si="1"/>
        <v>47</v>
      </c>
      <c r="L13" s="28"/>
    </row>
    <row r="14" customHeight="1" outlineLevel="1" spans="1:13">
      <c r="A14" s="10" t="s">
        <v>189</v>
      </c>
      <c r="B14" s="28"/>
      <c r="C14" s="11">
        <v>12</v>
      </c>
      <c r="D14" s="11">
        <v>2</v>
      </c>
      <c r="E14" s="13">
        <v>4</v>
      </c>
      <c r="F14" s="9">
        <f t="shared" si="0"/>
        <v>18</v>
      </c>
      <c r="G14" s="11">
        <v>37</v>
      </c>
      <c r="H14" s="11">
        <v>37</v>
      </c>
      <c r="I14" s="11">
        <v>2</v>
      </c>
      <c r="J14" s="13">
        <v>8</v>
      </c>
      <c r="K14" s="9">
        <f t="shared" si="1"/>
        <v>47</v>
      </c>
      <c r="L14" s="28"/>
      <c r="M14" s="37" t="s">
        <v>190</v>
      </c>
    </row>
    <row r="15" customHeight="1" outlineLevel="1" spans="1:12">
      <c r="A15" s="10" t="s">
        <v>191</v>
      </c>
      <c r="B15" s="28"/>
      <c r="C15" s="11">
        <v>15</v>
      </c>
      <c r="D15" s="11">
        <v>3</v>
      </c>
      <c r="E15" s="13">
        <v>5</v>
      </c>
      <c r="F15" s="9">
        <f t="shared" si="0"/>
        <v>23</v>
      </c>
      <c r="G15" s="11">
        <v>45</v>
      </c>
      <c r="H15" s="11">
        <v>24</v>
      </c>
      <c r="I15" s="11">
        <v>1</v>
      </c>
      <c r="J15" s="13">
        <v>8</v>
      </c>
      <c r="K15" s="9">
        <f t="shared" si="1"/>
        <v>33</v>
      </c>
      <c r="L15" s="28"/>
    </row>
    <row r="16" customHeight="1" outlineLevel="1" spans="1:13">
      <c r="A16" s="10" t="s">
        <v>192</v>
      </c>
      <c r="B16" s="28"/>
      <c r="C16" s="11">
        <v>27</v>
      </c>
      <c r="D16" s="11">
        <v>4</v>
      </c>
      <c r="E16" s="13">
        <v>8</v>
      </c>
      <c r="F16" s="9">
        <f t="shared" si="0"/>
        <v>39</v>
      </c>
      <c r="G16" s="11">
        <v>80</v>
      </c>
      <c r="H16" s="11">
        <v>79</v>
      </c>
      <c r="I16" s="11">
        <v>8</v>
      </c>
      <c r="J16" s="13">
        <v>11</v>
      </c>
      <c r="K16" s="9">
        <f t="shared" si="1"/>
        <v>98</v>
      </c>
      <c r="L16" s="28"/>
      <c r="M16" s="38" t="s">
        <v>193</v>
      </c>
    </row>
    <row r="17" customHeight="1" outlineLevel="1" spans="1:13">
      <c r="A17" s="10" t="s">
        <v>194</v>
      </c>
      <c r="B17" s="8"/>
      <c r="C17" s="11">
        <v>19</v>
      </c>
      <c r="D17" s="11">
        <v>3</v>
      </c>
      <c r="E17" s="13">
        <v>5</v>
      </c>
      <c r="F17" s="9">
        <f t="shared" si="0"/>
        <v>27</v>
      </c>
      <c r="G17" s="11">
        <v>62</v>
      </c>
      <c r="H17" s="11">
        <v>64</v>
      </c>
      <c r="I17" s="11" t="s">
        <v>51</v>
      </c>
      <c r="J17" s="13">
        <v>9</v>
      </c>
      <c r="K17" s="9">
        <f t="shared" si="1"/>
        <v>73</v>
      </c>
      <c r="L17" s="8"/>
      <c r="M17" s="37" t="s">
        <v>195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20"/>
      <c r="K18" s="15"/>
      <c r="L18" s="19"/>
      <c r="M18" s="19"/>
    </row>
    <row r="19" customHeight="1" spans="1:13">
      <c r="A19" s="35" t="s">
        <v>196</v>
      </c>
      <c r="B19" s="36"/>
      <c r="C19" s="36"/>
      <c r="D19" s="36"/>
      <c r="E19" s="36"/>
      <c r="F19" s="36"/>
      <c r="G19" s="36"/>
      <c r="H19" s="3" t="s">
        <v>197</v>
      </c>
      <c r="I19" s="4"/>
      <c r="J19" s="4"/>
      <c r="K19" s="4"/>
      <c r="L19" s="7"/>
      <c r="M19" s="15"/>
    </row>
    <row r="20" customHeight="1" spans="1:12">
      <c r="A20" s="5" t="s">
        <v>40</v>
      </c>
      <c r="B20" s="5" t="s">
        <v>41</v>
      </c>
      <c r="C20" s="6" t="s">
        <v>42</v>
      </c>
      <c r="D20" s="4"/>
      <c r="E20" s="4"/>
      <c r="F20" s="7"/>
      <c r="G20" s="5" t="s">
        <v>43</v>
      </c>
      <c r="H20" s="6" t="s">
        <v>44</v>
      </c>
      <c r="I20" s="4"/>
      <c r="J20" s="4"/>
      <c r="K20" s="7"/>
      <c r="L20" s="5" t="s">
        <v>45</v>
      </c>
    </row>
    <row r="21" ht="27" customHeight="1" spans="1:12">
      <c r="A21" s="8"/>
      <c r="B21" s="8"/>
      <c r="C21" s="9" t="s">
        <v>47</v>
      </c>
      <c r="D21" s="9" t="s">
        <v>48</v>
      </c>
      <c r="E21" s="9" t="s">
        <v>180</v>
      </c>
      <c r="F21" s="9" t="s">
        <v>49</v>
      </c>
      <c r="G21" s="8"/>
      <c r="H21" s="9" t="s">
        <v>47</v>
      </c>
      <c r="I21" s="9" t="s">
        <v>48</v>
      </c>
      <c r="J21" s="9" t="s">
        <v>180</v>
      </c>
      <c r="K21" s="9" t="s">
        <v>49</v>
      </c>
      <c r="L21" s="8"/>
    </row>
    <row r="22" customHeight="1" spans="1:13">
      <c r="A22" s="10" t="s">
        <v>198</v>
      </c>
      <c r="B22" s="11">
        <v>19103</v>
      </c>
      <c r="C22" s="11">
        <v>180</v>
      </c>
      <c r="D22" s="11">
        <v>30</v>
      </c>
      <c r="E22" s="13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3">
        <v>173</v>
      </c>
      <c r="K22" s="9">
        <f t="shared" ref="K22:K24" si="5">SUM(H22:J22)</f>
        <v>1194</v>
      </c>
      <c r="L22" s="11">
        <v>1122</v>
      </c>
      <c r="M22" s="37" t="s">
        <v>199</v>
      </c>
    </row>
    <row r="23" customHeight="1" spans="1:12">
      <c r="A23" s="10" t="s">
        <v>200</v>
      </c>
      <c r="B23" s="11">
        <v>61242</v>
      </c>
      <c r="C23" s="11">
        <v>24</v>
      </c>
      <c r="D23" s="11">
        <v>4</v>
      </c>
      <c r="E23" s="13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3">
        <v>12</v>
      </c>
      <c r="K23" s="9">
        <f t="shared" si="5"/>
        <v>40</v>
      </c>
      <c r="L23" s="11">
        <v>35</v>
      </c>
    </row>
    <row r="24" customHeight="1" spans="1:12">
      <c r="A24" s="10" t="s">
        <v>201</v>
      </c>
      <c r="B24" s="11"/>
      <c r="C24" s="11">
        <v>240</v>
      </c>
      <c r="D24" s="11">
        <v>40</v>
      </c>
      <c r="E24" s="13">
        <v>120</v>
      </c>
      <c r="F24" s="9">
        <f t="shared" si="4"/>
        <v>400</v>
      </c>
      <c r="G24" s="11">
        <f>SUM(1150+49+491)</f>
        <v>1690</v>
      </c>
      <c r="H24" s="11">
        <v>368</v>
      </c>
      <c r="I24" s="11">
        <v>47</v>
      </c>
      <c r="J24" s="13">
        <v>135</v>
      </c>
      <c r="K24" s="9">
        <f t="shared" si="5"/>
        <v>550</v>
      </c>
      <c r="L24" s="11">
        <v>194</v>
      </c>
    </row>
    <row r="25" customHeight="1" spans="1:13">
      <c r="A25" s="18"/>
      <c r="B25" s="19"/>
      <c r="C25" s="19"/>
      <c r="D25" s="19"/>
      <c r="E25" s="20"/>
      <c r="F25" s="15"/>
      <c r="G25" s="19"/>
      <c r="H25" s="19"/>
      <c r="I25" s="19"/>
      <c r="J25" s="20"/>
      <c r="K25" s="15"/>
      <c r="L25" s="19"/>
      <c r="M25" s="19"/>
    </row>
    <row r="26" customHeight="1" spans="1:13">
      <c r="A26" s="18"/>
      <c r="B26" s="19"/>
      <c r="C26" s="19"/>
      <c r="D26" s="19"/>
      <c r="E26" s="20"/>
      <c r="F26" s="15"/>
      <c r="G26" s="19"/>
      <c r="H26" s="19"/>
      <c r="I26" s="19"/>
      <c r="J26" s="20"/>
      <c r="K26" s="15"/>
      <c r="L26" s="19"/>
      <c r="M26" s="19"/>
    </row>
    <row r="27" customHeight="1" spans="1:13">
      <c r="A27" s="18"/>
      <c r="B27" s="19"/>
      <c r="C27" s="19"/>
      <c r="D27" s="19"/>
      <c r="E27" s="20"/>
      <c r="F27" s="15"/>
      <c r="G27" s="19"/>
      <c r="H27" s="19"/>
      <c r="I27" s="19"/>
      <c r="J27" s="20"/>
      <c r="K27" s="15"/>
      <c r="L27" s="23" t="s">
        <v>0</v>
      </c>
      <c r="M27" s="24">
        <f>'Página Inicial'!B19</f>
        <v>46161</v>
      </c>
    </row>
    <row r="28" customHeight="1" spans="1:13">
      <c r="A28" s="21"/>
      <c r="B28" s="19"/>
      <c r="C28" s="19"/>
      <c r="D28" s="19"/>
      <c r="E28" s="19"/>
      <c r="F28" s="15"/>
      <c r="G28" s="19"/>
      <c r="H28" s="19"/>
      <c r="I28" s="19"/>
      <c r="J28" s="19"/>
      <c r="K28" s="15"/>
      <c r="L28" s="19"/>
      <c r="M28" s="19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M14" sqref="M14"/>
    </sheetView>
  </sheetViews>
  <sheetFormatPr defaultColWidth="12.6285714285714" defaultRowHeight="15.75" customHeight="1"/>
  <cols>
    <col min="1" max="1" width="31.3809523809524" customWidth="1"/>
    <col min="2" max="2" width="9.24761904761905" customWidth="1"/>
    <col min="3" max="3" width="13.8571428571429" customWidth="1"/>
    <col min="4" max="4" width="5.62857142857143" customWidth="1"/>
    <col min="5" max="5" width="7.57142857142857" customWidth="1"/>
    <col min="6" max="6" width="13.7142857142857" customWidth="1"/>
    <col min="7" max="7" width="14.2857142857143" customWidth="1"/>
    <col min="8" max="8" width="5.62857142857143" customWidth="1"/>
    <col min="9" max="9" width="8.28571428571429" customWidth="1"/>
    <col min="10" max="10" width="15.4285714285714" customWidth="1"/>
  </cols>
  <sheetData>
    <row r="1" customHeight="1" spans="1:11">
      <c r="A1" s="1" t="s">
        <v>37</v>
      </c>
      <c r="K1" s="14"/>
    </row>
    <row r="2" customHeight="1" spans="1:1">
      <c r="A2" s="2"/>
    </row>
    <row r="3" customHeight="1" spans="1:1">
      <c r="A3" s="2" t="s">
        <v>202</v>
      </c>
    </row>
    <row r="4" customHeight="1" spans="1:1">
      <c r="A4" s="2" t="s">
        <v>203</v>
      </c>
    </row>
    <row r="6" customHeight="1" spans="1:10">
      <c r="A6" s="5" t="s">
        <v>40</v>
      </c>
      <c r="B6" s="5" t="s">
        <v>41</v>
      </c>
      <c r="C6" s="6" t="s">
        <v>42</v>
      </c>
      <c r="D6" s="4"/>
      <c r="E6" s="7"/>
      <c r="F6" s="5" t="s">
        <v>43</v>
      </c>
      <c r="G6" s="6" t="s">
        <v>44</v>
      </c>
      <c r="H6" s="4"/>
      <c r="I6" s="7"/>
      <c r="J6" s="5" t="s">
        <v>204</v>
      </c>
    </row>
    <row r="7" ht="30" customHeight="1" spans="1:10">
      <c r="A7" s="8"/>
      <c r="B7" s="8"/>
      <c r="C7" s="9" t="s">
        <v>47</v>
      </c>
      <c r="D7" s="9" t="s">
        <v>48</v>
      </c>
      <c r="E7" s="9" t="s">
        <v>49</v>
      </c>
      <c r="F7" s="8"/>
      <c r="G7" s="9" t="s">
        <v>47</v>
      </c>
      <c r="H7" s="9" t="s">
        <v>48</v>
      </c>
      <c r="I7" s="9" t="s">
        <v>49</v>
      </c>
      <c r="J7" s="8"/>
    </row>
    <row r="8" customHeight="1" collapsed="1" spans="1:10">
      <c r="A8" s="10" t="s">
        <v>205</v>
      </c>
      <c r="B8" s="27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27">
        <v>14</v>
      </c>
    </row>
    <row r="9" hidden="1" customHeight="1" outlineLevel="1" spans="1:10">
      <c r="A9" s="10" t="s">
        <v>206</v>
      </c>
      <c r="B9" s="28"/>
      <c r="C9" s="11">
        <v>2</v>
      </c>
      <c r="D9" s="11" t="s">
        <v>51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28"/>
    </row>
    <row r="10" hidden="1" customHeight="1" outlineLevel="1" spans="1:10">
      <c r="A10" s="10" t="s">
        <v>207</v>
      </c>
      <c r="B10" s="28"/>
      <c r="C10" s="11">
        <v>2</v>
      </c>
      <c r="D10" s="11" t="s">
        <v>51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28"/>
    </row>
    <row r="11" hidden="1" customHeight="1" outlineLevel="1" spans="1:10">
      <c r="A11" s="10" t="s">
        <v>208</v>
      </c>
      <c r="B11" s="8"/>
      <c r="C11" s="11">
        <v>2</v>
      </c>
      <c r="D11" s="11" t="s">
        <v>51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customHeight="1" spans="1:10">
      <c r="A12" s="10" t="s">
        <v>209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4" customHeight="1" spans="1:11">
      <c r="A14" s="18"/>
      <c r="B14" s="19"/>
      <c r="C14" s="19"/>
      <c r="D14" s="19"/>
      <c r="E14" s="15"/>
      <c r="F14" s="19"/>
      <c r="G14" s="19"/>
      <c r="H14" s="19"/>
      <c r="I14" s="15"/>
      <c r="J14" s="19"/>
      <c r="K14" s="19"/>
    </row>
    <row r="15" customHeight="1" spans="1:11">
      <c r="A15" s="21"/>
      <c r="B15" s="19"/>
      <c r="C15" s="19"/>
      <c r="D15" s="19"/>
      <c r="E15" s="15"/>
      <c r="F15" s="19"/>
      <c r="G15" s="19"/>
      <c r="H15" s="19"/>
      <c r="I15" s="15"/>
      <c r="J15" s="23" t="s">
        <v>0</v>
      </c>
      <c r="K15" s="24">
        <f>'Página Inicial'!B19</f>
        <v>46161</v>
      </c>
    </row>
    <row r="16" customHeight="1" spans="1:11">
      <c r="A16" s="18"/>
      <c r="B16" s="19"/>
      <c r="C16" s="19"/>
      <c r="D16" s="19"/>
      <c r="E16" s="15"/>
      <c r="F16" s="19"/>
      <c r="G16" s="19"/>
      <c r="H16" s="19"/>
      <c r="I16" s="15"/>
      <c r="J16" s="19"/>
      <c r="K16" s="19"/>
    </row>
    <row r="17" customHeight="1" spans="1:11">
      <c r="A17" s="18"/>
      <c r="B17" s="19"/>
      <c r="C17" s="19"/>
      <c r="D17" s="19"/>
      <c r="E17" s="15"/>
      <c r="F17" s="19"/>
      <c r="G17" s="19"/>
      <c r="H17" s="19"/>
      <c r="I17" s="15"/>
      <c r="J17" s="19"/>
      <c r="K17" s="19"/>
    </row>
    <row r="18" customHeight="1" spans="1:11">
      <c r="A18" s="18"/>
      <c r="B18" s="19"/>
      <c r="C18" s="19"/>
      <c r="D18" s="19"/>
      <c r="E18" s="15"/>
      <c r="F18" s="19"/>
      <c r="G18" s="19"/>
      <c r="H18" s="19"/>
      <c r="I18" s="15"/>
      <c r="J18" s="19"/>
      <c r="K18" s="19"/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34"/>
      <c r="C20" s="19"/>
      <c r="D20" s="19"/>
      <c r="E20" s="15"/>
      <c r="F20" s="19"/>
      <c r="G20" s="19"/>
      <c r="H20" s="19"/>
      <c r="I20" s="15"/>
      <c r="J20" s="19"/>
      <c r="K20" s="19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L12" sqref="L12"/>
    </sheetView>
  </sheetViews>
  <sheetFormatPr defaultColWidth="12.6285714285714" defaultRowHeight="15.75" customHeight="1"/>
  <cols>
    <col min="1" max="1" width="31.752380952381" customWidth="1"/>
    <col min="2" max="2" width="9.5047619047619" customWidth="1"/>
    <col min="3" max="3" width="13.2857142857143" customWidth="1"/>
    <col min="4" max="4" width="5.62857142857143" customWidth="1"/>
    <col min="5" max="5" width="8.85714285714286" customWidth="1"/>
    <col min="6" max="6" width="14.4285714285714" customWidth="1"/>
    <col min="7" max="7" width="14.5714285714286" customWidth="1"/>
    <col min="8" max="8" width="5.62857142857143" customWidth="1"/>
    <col min="9" max="9" width="9.57142857142857" customWidth="1"/>
    <col min="10" max="10" width="14.752380952381" customWidth="1"/>
  </cols>
  <sheetData>
    <row r="1" customHeight="1" spans="1:11">
      <c r="A1" s="1" t="s">
        <v>37</v>
      </c>
      <c r="K1" s="14"/>
    </row>
    <row r="2" customHeight="1" spans="1:1">
      <c r="A2" s="2"/>
    </row>
    <row r="3" customHeight="1" spans="1:1">
      <c r="A3" s="2" t="s">
        <v>210</v>
      </c>
    </row>
    <row r="4" customHeight="1" spans="1:1">
      <c r="A4" s="2" t="s">
        <v>211</v>
      </c>
    </row>
    <row r="6" customHeight="1" spans="1:10">
      <c r="A6" s="5" t="s">
        <v>40</v>
      </c>
      <c r="B6" s="5" t="s">
        <v>41</v>
      </c>
      <c r="C6" s="6" t="s">
        <v>42</v>
      </c>
      <c r="D6" s="4"/>
      <c r="E6" s="7"/>
      <c r="F6" s="5" t="s">
        <v>43</v>
      </c>
      <c r="G6" s="6" t="s">
        <v>44</v>
      </c>
      <c r="H6" s="4"/>
      <c r="I6" s="7"/>
      <c r="J6" s="5" t="s">
        <v>204</v>
      </c>
    </row>
    <row r="7" ht="26" customHeight="1" spans="1:10">
      <c r="A7" s="8"/>
      <c r="B7" s="8"/>
      <c r="C7" s="9" t="s">
        <v>47</v>
      </c>
      <c r="D7" s="9" t="s">
        <v>48</v>
      </c>
      <c r="E7" s="9" t="s">
        <v>49</v>
      </c>
      <c r="F7" s="8"/>
      <c r="G7" s="9" t="s">
        <v>47</v>
      </c>
      <c r="H7" s="9" t="s">
        <v>48</v>
      </c>
      <c r="I7" s="9" t="s">
        <v>49</v>
      </c>
      <c r="J7" s="8"/>
    </row>
    <row r="8" customHeight="1" spans="1:10">
      <c r="A8" s="10" t="s">
        <v>212</v>
      </c>
      <c r="B8" s="11"/>
      <c r="C8" s="11">
        <v>4</v>
      </c>
      <c r="D8" s="11" t="s">
        <v>51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customHeight="1" collapsed="1" spans="1:10">
      <c r="A9" s="10" t="s">
        <v>213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idden="1" customHeight="1" outlineLevel="1" spans="1:10">
      <c r="A10" s="10" t="s">
        <v>214</v>
      </c>
      <c r="B10" s="11"/>
      <c r="C10" s="11">
        <v>2</v>
      </c>
      <c r="D10" s="11" t="s">
        <v>51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idden="1" customHeight="1" outlineLevel="1" spans="1:10">
      <c r="A11" s="10" t="s">
        <v>215</v>
      </c>
      <c r="B11" s="11"/>
      <c r="C11" s="11">
        <v>1</v>
      </c>
      <c r="D11" s="11" t="s">
        <v>51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customHeight="1" spans="1:10">
      <c r="A12" s="10" t="s">
        <v>216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customHeight="1" outlineLevel="1" spans="1:10">
      <c r="A13" s="10" t="s">
        <v>217</v>
      </c>
      <c r="B13" s="11"/>
      <c r="C13" s="11">
        <v>3</v>
      </c>
      <c r="D13" s="11" t="s">
        <v>51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customHeight="1" outlineLevel="1" spans="1:10">
      <c r="A14" s="10" t="s">
        <v>218</v>
      </c>
      <c r="B14" s="11"/>
      <c r="C14" s="11">
        <v>1</v>
      </c>
      <c r="D14" s="11" t="s">
        <v>51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customHeight="1" outlineLevel="1" spans="1:10">
      <c r="A15" s="10" t="s">
        <v>219</v>
      </c>
      <c r="B15" s="11"/>
      <c r="C15" s="11">
        <v>1</v>
      </c>
      <c r="D15" s="11" t="s">
        <v>51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customHeight="1" outlineLevel="1" spans="1:10">
      <c r="A16" s="10" t="s">
        <v>220</v>
      </c>
      <c r="B16" s="11"/>
      <c r="C16" s="11">
        <v>1</v>
      </c>
      <c r="D16" s="11" t="s">
        <v>51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customHeight="1" outlineLevel="1" spans="1:10">
      <c r="A17" s="10" t="s">
        <v>221</v>
      </c>
      <c r="B17" s="11"/>
      <c r="C17" s="11">
        <v>1</v>
      </c>
      <c r="D17" s="11" t="s">
        <v>51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customHeight="1" outlineLevel="1" spans="1:10">
      <c r="A18" s="10" t="s">
        <v>222</v>
      </c>
      <c r="B18" s="11"/>
      <c r="C18" s="11">
        <v>1</v>
      </c>
      <c r="D18" s="11" t="s">
        <v>51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19"/>
      <c r="C20" s="19"/>
      <c r="D20" s="19"/>
      <c r="E20" s="15"/>
      <c r="F20" s="19"/>
      <c r="G20" s="19"/>
      <c r="H20" s="19"/>
      <c r="I20" s="15"/>
      <c r="J20" s="19"/>
      <c r="K20" s="19"/>
    </row>
    <row r="21" customHeight="1" spans="1:11">
      <c r="A21" s="21"/>
      <c r="B21" s="34"/>
      <c r="C21" s="19"/>
      <c r="D21" s="19"/>
      <c r="E21" s="15"/>
      <c r="F21" s="19"/>
      <c r="G21" s="19"/>
      <c r="H21" s="19"/>
      <c r="I21" s="15"/>
      <c r="J21" s="23" t="s">
        <v>0</v>
      </c>
      <c r="K21" s="24">
        <f>'Página Inicial'!B19</f>
        <v>46161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  <vt:lpstr>SP SEDA 2025</vt:lpstr>
      <vt:lpstr>SP SEDA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julia.costa</cp:lastModifiedBy>
  <dcterms:created xsi:type="dcterms:W3CDTF">2026-05-12T19:34:00Z</dcterms:created>
  <dcterms:modified xsi:type="dcterms:W3CDTF">2026-05-19T14:57:30Z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D3F5328A678846AEB9BA7962CC0D3648_12</vt:lpwstr>
  </property>
  <property fmtid="{D5CDD505-2E9C-101B-9397-08002B2CF9AE}" pid="3" name="KSOProductBuildVer">
    <vt:lpwstr>1046-12.2.0.20326</vt:lpwstr>
  </property>
</Properties>
</file>